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404\planilhas\"/>
    </mc:Choice>
  </mc:AlternateContent>
  <xr:revisionPtr revIDLastSave="0" documentId="13_ncr:1_{5FFFE573-9910-4467-881F-51416B70140F}" xr6:coauthVersionLast="47" xr6:coauthVersionMax="47" xr10:uidLastSave="{00000000-0000-0000-0000-000000000000}"/>
  <bookViews>
    <workbookView xWindow="-24120" yWindow="-120" windowWidth="24240" windowHeight="13020" activeTab="1" xr2:uid="{00000000-000D-0000-FFFF-FFFF00000000}"/>
  </bookViews>
  <sheets>
    <sheet name="PLANILHA ORCAMENTARIA" sheetId="1" r:id="rId1"/>
    <sheet name="CRONOGRAMA" sheetId="9" r:id="rId2"/>
  </sheets>
  <definedNames>
    <definedName name="JR_PAGE_ANCHOR_0_1">'PLANILHA ORCAMENTARIA'!$A$1</definedName>
    <definedName name="JR_PAGE_ANCHOR_1_1">#REF!</definedName>
    <definedName name="JR_PAGE_ANCHOR_10_1">#REF!</definedName>
    <definedName name="JR_PAGE_ANCHOR_1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CRONOGRAMA!$A$1</definedName>
    <definedName name="JR_PAGE_ANCHOR_9_1">#REF!</definedName>
  </definedNames>
  <calcPr calcId="191029"/>
  <extLst>
    <ext uri="GoogleSheetsCustomDataVersion2">
      <go:sheetsCustomData xmlns:go="http://customooxmlschemas.google.com/" r:id="rId16" roundtripDataChecksum="LTayJrj5qlGZE+NjM/+OyMkdCq2VYbiqBEV5VJWk4Tg="/>
    </ext>
  </extLst>
</workbook>
</file>

<file path=xl/calcChain.xml><?xml version="1.0" encoding="utf-8"?>
<calcChain xmlns="http://schemas.openxmlformats.org/spreadsheetml/2006/main">
  <c r="Q21" i="9" l="1"/>
  <c r="P11" i="9"/>
  <c r="D12" i="9"/>
  <c r="E12" i="9" s="1"/>
  <c r="F12" i="9" s="1"/>
  <c r="G12" i="9" s="1"/>
  <c r="H12" i="9" s="1"/>
  <c r="J12" i="9" s="1"/>
  <c r="K12" i="9" s="1"/>
  <c r="L12" i="9" s="1"/>
  <c r="M12" i="9" s="1"/>
  <c r="N12" i="9" s="1"/>
  <c r="O12" i="9" s="1"/>
  <c r="Q10" i="9"/>
  <c r="Q8" i="9"/>
  <c r="Q6" i="9"/>
  <c r="Q4" i="9"/>
  <c r="Q11" i="9" s="1"/>
  <c r="C11" i="9"/>
  <c r="P12" i="9" l="1"/>
  <c r="Q15" i="9"/>
  <c r="C21" i="9" s="1"/>
  <c r="C24" i="9" l="1"/>
  <c r="C17" i="9"/>
  <c r="H18" i="9"/>
  <c r="C19" i="9"/>
  <c r="J18" i="9"/>
  <c r="E20" i="9"/>
  <c r="O20" i="9"/>
  <c r="K22" i="9"/>
  <c r="F24" i="9"/>
  <c r="P24" i="9"/>
  <c r="H20" i="9"/>
  <c r="K18" i="9"/>
  <c r="F20" i="9"/>
  <c r="P20" i="9"/>
  <c r="L22" i="9"/>
  <c r="G24" i="9"/>
  <c r="O24" i="9"/>
  <c r="L18" i="9"/>
  <c r="G20" i="9"/>
  <c r="D22" i="9"/>
  <c r="M22" i="9"/>
  <c r="J24" i="9"/>
  <c r="M18" i="9"/>
  <c r="E22" i="9"/>
  <c r="D18" i="9"/>
  <c r="N18" i="9"/>
  <c r="K20" i="9"/>
  <c r="F22" i="9"/>
  <c r="O22" i="9"/>
  <c r="K24" i="9"/>
  <c r="H24" i="9"/>
  <c r="E18" i="9"/>
  <c r="O18" i="9"/>
  <c r="L20" i="9"/>
  <c r="G22" i="9"/>
  <c r="P22" i="9"/>
  <c r="M24" i="9"/>
  <c r="N22" i="9"/>
  <c r="F18" i="9"/>
  <c r="P18" i="9"/>
  <c r="M20" i="9"/>
  <c r="H22" i="9"/>
  <c r="D24" i="9"/>
  <c r="L24" i="9"/>
  <c r="J20" i="9"/>
  <c r="G18" i="9"/>
  <c r="D20" i="9"/>
  <c r="N20" i="9"/>
  <c r="J22" i="9"/>
  <c r="E24" i="9"/>
  <c r="N24" i="9"/>
  <c r="I574" i="1"/>
  <c r="J574" i="1" s="1"/>
  <c r="I575" i="1"/>
  <c r="J575" i="1" s="1"/>
  <c r="I576" i="1"/>
  <c r="J576" i="1" s="1"/>
  <c r="I577" i="1"/>
  <c r="J577" i="1" s="1"/>
  <c r="I578" i="1"/>
  <c r="J578" i="1" s="1"/>
  <c r="I579" i="1"/>
  <c r="J579" i="1" s="1"/>
  <c r="I580" i="1"/>
  <c r="I543" i="1"/>
  <c r="J543" i="1" s="1"/>
  <c r="I544" i="1"/>
  <c r="J544" i="1" s="1"/>
  <c r="I545" i="1"/>
  <c r="J545" i="1" s="1"/>
  <c r="I546" i="1"/>
  <c r="J546" i="1" s="1"/>
  <c r="I547" i="1"/>
  <c r="J547" i="1" s="1"/>
  <c r="I548" i="1"/>
  <c r="J548" i="1" s="1"/>
  <c r="I549" i="1"/>
  <c r="J549" i="1" s="1"/>
  <c r="I550" i="1"/>
  <c r="J550" i="1" s="1"/>
  <c r="I551" i="1"/>
  <c r="J551" i="1" s="1"/>
  <c r="I552" i="1"/>
  <c r="J552" i="1" s="1"/>
  <c r="I553" i="1"/>
  <c r="J553" i="1" s="1"/>
  <c r="I554" i="1"/>
  <c r="J554" i="1" s="1"/>
  <c r="I555" i="1"/>
  <c r="J555" i="1" s="1"/>
  <c r="I556" i="1"/>
  <c r="J556" i="1" s="1"/>
  <c r="I557" i="1"/>
  <c r="J557" i="1" s="1"/>
  <c r="I558" i="1"/>
  <c r="J558" i="1" s="1"/>
  <c r="I559" i="1"/>
  <c r="J559" i="1" s="1"/>
  <c r="I560" i="1"/>
  <c r="J560" i="1" s="1"/>
  <c r="I561" i="1"/>
  <c r="J561" i="1" s="1"/>
  <c r="I562" i="1"/>
  <c r="J562" i="1" s="1"/>
  <c r="I563" i="1"/>
  <c r="J563" i="1" s="1"/>
  <c r="I564" i="1"/>
  <c r="J564" i="1" s="1"/>
  <c r="I565" i="1"/>
  <c r="J565" i="1" s="1"/>
  <c r="I566" i="1"/>
  <c r="J566" i="1" s="1"/>
  <c r="I567" i="1"/>
  <c r="J567" i="1" s="1"/>
  <c r="I568" i="1"/>
  <c r="J568" i="1" s="1"/>
  <c r="I569" i="1"/>
  <c r="J569" i="1" s="1"/>
  <c r="I570" i="1"/>
  <c r="J570" i="1" s="1"/>
  <c r="I571" i="1"/>
  <c r="J571" i="1" s="1"/>
  <c r="I572" i="1"/>
  <c r="J572" i="1" s="1"/>
  <c r="I573" i="1"/>
  <c r="J573" i="1" s="1"/>
  <c r="I510" i="1"/>
  <c r="J510" i="1" s="1"/>
  <c r="I511" i="1"/>
  <c r="J511" i="1" s="1"/>
  <c r="I512" i="1"/>
  <c r="J512" i="1" s="1"/>
  <c r="I513" i="1"/>
  <c r="J513" i="1" s="1"/>
  <c r="I514" i="1"/>
  <c r="J514" i="1" s="1"/>
  <c r="I515" i="1"/>
  <c r="J515" i="1" s="1"/>
  <c r="I516" i="1"/>
  <c r="J516" i="1" s="1"/>
  <c r="I517" i="1"/>
  <c r="J517" i="1" s="1"/>
  <c r="I518" i="1"/>
  <c r="J518" i="1" s="1"/>
  <c r="I519" i="1"/>
  <c r="J519" i="1" s="1"/>
  <c r="I520" i="1"/>
  <c r="J520" i="1" s="1"/>
  <c r="I521" i="1"/>
  <c r="J521" i="1" s="1"/>
  <c r="I522" i="1"/>
  <c r="J522" i="1" s="1"/>
  <c r="I523" i="1"/>
  <c r="J523" i="1" s="1"/>
  <c r="I524" i="1"/>
  <c r="J524" i="1" s="1"/>
  <c r="I525" i="1"/>
  <c r="J525" i="1" s="1"/>
  <c r="I526" i="1"/>
  <c r="J526" i="1" s="1"/>
  <c r="I527" i="1"/>
  <c r="J527" i="1" s="1"/>
  <c r="I528" i="1"/>
  <c r="J528" i="1" s="1"/>
  <c r="I529" i="1"/>
  <c r="J529" i="1" s="1"/>
  <c r="I530" i="1"/>
  <c r="J530" i="1" s="1"/>
  <c r="I531" i="1"/>
  <c r="J531" i="1" s="1"/>
  <c r="I532" i="1"/>
  <c r="J532" i="1" s="1"/>
  <c r="I533" i="1"/>
  <c r="J533" i="1" s="1"/>
  <c r="I534" i="1"/>
  <c r="J534" i="1" s="1"/>
  <c r="I535" i="1"/>
  <c r="J535" i="1" s="1"/>
  <c r="I536" i="1"/>
  <c r="J536" i="1" s="1"/>
  <c r="I537" i="1"/>
  <c r="J537" i="1" s="1"/>
  <c r="I538" i="1"/>
  <c r="J538" i="1" s="1"/>
  <c r="I539" i="1"/>
  <c r="J539" i="1" s="1"/>
  <c r="I540" i="1"/>
  <c r="J540" i="1" s="1"/>
  <c r="I541" i="1"/>
  <c r="J541" i="1" s="1"/>
  <c r="I542" i="1"/>
  <c r="J542" i="1" s="1"/>
  <c r="I464" i="1"/>
  <c r="J464" i="1" s="1"/>
  <c r="I465" i="1"/>
  <c r="J465" i="1" s="1"/>
  <c r="I466" i="1"/>
  <c r="J466" i="1" s="1"/>
  <c r="I467" i="1"/>
  <c r="J467" i="1" s="1"/>
  <c r="I468" i="1"/>
  <c r="J468" i="1" s="1"/>
  <c r="I469" i="1"/>
  <c r="J469" i="1" s="1"/>
  <c r="I470" i="1"/>
  <c r="J470" i="1" s="1"/>
  <c r="I471" i="1"/>
  <c r="J471" i="1" s="1"/>
  <c r="I472" i="1"/>
  <c r="J472" i="1" s="1"/>
  <c r="I473" i="1"/>
  <c r="J473" i="1" s="1"/>
  <c r="I474" i="1"/>
  <c r="J474" i="1" s="1"/>
  <c r="I475" i="1"/>
  <c r="J475" i="1" s="1"/>
  <c r="I476" i="1"/>
  <c r="J476" i="1" s="1"/>
  <c r="I477" i="1"/>
  <c r="J477" i="1" s="1"/>
  <c r="I478" i="1"/>
  <c r="J478" i="1" s="1"/>
  <c r="I479" i="1"/>
  <c r="J479" i="1" s="1"/>
  <c r="I480" i="1"/>
  <c r="J480" i="1" s="1"/>
  <c r="I481" i="1"/>
  <c r="J481" i="1" s="1"/>
  <c r="I482" i="1"/>
  <c r="J482" i="1" s="1"/>
  <c r="I483" i="1"/>
  <c r="J483" i="1" s="1"/>
  <c r="I484" i="1"/>
  <c r="J484" i="1" s="1"/>
  <c r="I485" i="1"/>
  <c r="J485" i="1" s="1"/>
  <c r="I486" i="1"/>
  <c r="J486" i="1" s="1"/>
  <c r="I487" i="1"/>
  <c r="J487" i="1" s="1"/>
  <c r="I488" i="1"/>
  <c r="J488" i="1" s="1"/>
  <c r="I489" i="1"/>
  <c r="J489" i="1" s="1"/>
  <c r="I490" i="1"/>
  <c r="J490" i="1" s="1"/>
  <c r="I491" i="1"/>
  <c r="J491" i="1" s="1"/>
  <c r="I492" i="1"/>
  <c r="J492" i="1" s="1"/>
  <c r="I493" i="1"/>
  <c r="J493" i="1" s="1"/>
  <c r="I494" i="1"/>
  <c r="J494" i="1" s="1"/>
  <c r="I495" i="1"/>
  <c r="J495" i="1" s="1"/>
  <c r="I496" i="1"/>
  <c r="J496" i="1" s="1"/>
  <c r="I497" i="1"/>
  <c r="J497" i="1" s="1"/>
  <c r="I498" i="1"/>
  <c r="J498" i="1" s="1"/>
  <c r="I499" i="1"/>
  <c r="J499" i="1" s="1"/>
  <c r="I500" i="1"/>
  <c r="J500" i="1" s="1"/>
  <c r="I501" i="1"/>
  <c r="J501" i="1" s="1"/>
  <c r="I502" i="1"/>
  <c r="J502" i="1" s="1"/>
  <c r="I503" i="1"/>
  <c r="J503" i="1" s="1"/>
  <c r="I504" i="1"/>
  <c r="J504" i="1" s="1"/>
  <c r="I505" i="1"/>
  <c r="J505" i="1" s="1"/>
  <c r="I506" i="1"/>
  <c r="J506" i="1" s="1"/>
  <c r="I507" i="1"/>
  <c r="J507" i="1" s="1"/>
  <c r="I508" i="1"/>
  <c r="J508" i="1" s="1"/>
  <c r="I509" i="1"/>
  <c r="J509" i="1" s="1"/>
  <c r="I456" i="1"/>
  <c r="J456" i="1" s="1"/>
  <c r="I457" i="1"/>
  <c r="J457" i="1" s="1"/>
  <c r="I458" i="1"/>
  <c r="J458" i="1" s="1"/>
  <c r="I459" i="1"/>
  <c r="J459" i="1" s="1"/>
  <c r="I460" i="1"/>
  <c r="J460" i="1" s="1"/>
  <c r="I461" i="1"/>
  <c r="J461" i="1" s="1"/>
  <c r="I462" i="1"/>
  <c r="J462" i="1" s="1"/>
  <c r="I463" i="1"/>
  <c r="J463" i="1" s="1"/>
  <c r="I440" i="1"/>
  <c r="J440" i="1" s="1"/>
  <c r="I441" i="1"/>
  <c r="J441" i="1" s="1"/>
  <c r="I442" i="1"/>
  <c r="J442" i="1" s="1"/>
  <c r="I443" i="1"/>
  <c r="J443" i="1" s="1"/>
  <c r="I444" i="1"/>
  <c r="J444" i="1" s="1"/>
  <c r="I445" i="1"/>
  <c r="J445" i="1" s="1"/>
  <c r="I446" i="1"/>
  <c r="J446" i="1" s="1"/>
  <c r="I447" i="1"/>
  <c r="J447" i="1" s="1"/>
  <c r="I448" i="1"/>
  <c r="J448" i="1" s="1"/>
  <c r="I449" i="1"/>
  <c r="J449" i="1" s="1"/>
  <c r="I450" i="1"/>
  <c r="J450" i="1" s="1"/>
  <c r="I451" i="1"/>
  <c r="J451" i="1" s="1"/>
  <c r="I452" i="1"/>
  <c r="J452" i="1" s="1"/>
  <c r="I453" i="1"/>
  <c r="J453" i="1" s="1"/>
  <c r="I454" i="1"/>
  <c r="J454" i="1" s="1"/>
  <c r="I455" i="1"/>
  <c r="J455" i="1" s="1"/>
  <c r="I430" i="1"/>
  <c r="J430" i="1" s="1"/>
  <c r="I431" i="1"/>
  <c r="J431" i="1" s="1"/>
  <c r="I432" i="1"/>
  <c r="J432" i="1" s="1"/>
  <c r="I433" i="1"/>
  <c r="J433" i="1" s="1"/>
  <c r="I434" i="1"/>
  <c r="J434" i="1" s="1"/>
  <c r="I435" i="1"/>
  <c r="J435" i="1" s="1"/>
  <c r="I436" i="1"/>
  <c r="J436" i="1" s="1"/>
  <c r="I437" i="1"/>
  <c r="J437" i="1" s="1"/>
  <c r="I438" i="1"/>
  <c r="J438" i="1" s="1"/>
  <c r="I439" i="1"/>
  <c r="J439" i="1" s="1"/>
  <c r="I416" i="1"/>
  <c r="J416" i="1" s="1"/>
  <c r="I417" i="1"/>
  <c r="J417" i="1" s="1"/>
  <c r="I418" i="1"/>
  <c r="J418" i="1" s="1"/>
  <c r="I419" i="1"/>
  <c r="J419" i="1" s="1"/>
  <c r="I420" i="1"/>
  <c r="J420" i="1" s="1"/>
  <c r="I421" i="1"/>
  <c r="J421" i="1" s="1"/>
  <c r="I422" i="1"/>
  <c r="J422" i="1" s="1"/>
  <c r="I423" i="1"/>
  <c r="J423" i="1" s="1"/>
  <c r="I424" i="1"/>
  <c r="J424" i="1" s="1"/>
  <c r="I425" i="1"/>
  <c r="J425" i="1" s="1"/>
  <c r="I426" i="1"/>
  <c r="J426" i="1" s="1"/>
  <c r="I427" i="1"/>
  <c r="J427" i="1" s="1"/>
  <c r="I428" i="1"/>
  <c r="J428" i="1" s="1"/>
  <c r="I429" i="1"/>
  <c r="J429" i="1" s="1"/>
  <c r="I409" i="1"/>
  <c r="J409" i="1" s="1"/>
  <c r="I410" i="1"/>
  <c r="J410" i="1" s="1"/>
  <c r="I411" i="1"/>
  <c r="J411" i="1" s="1"/>
  <c r="I412" i="1"/>
  <c r="J412" i="1" s="1"/>
  <c r="I413" i="1"/>
  <c r="J413" i="1" s="1"/>
  <c r="I414" i="1"/>
  <c r="J414" i="1" s="1"/>
  <c r="I415" i="1"/>
  <c r="J415" i="1" s="1"/>
  <c r="I397" i="1"/>
  <c r="J397" i="1" s="1"/>
  <c r="I398" i="1"/>
  <c r="J398" i="1" s="1"/>
  <c r="I399" i="1"/>
  <c r="J399" i="1" s="1"/>
  <c r="I400" i="1"/>
  <c r="J400" i="1" s="1"/>
  <c r="I401" i="1"/>
  <c r="J401" i="1" s="1"/>
  <c r="I402" i="1"/>
  <c r="J402" i="1" s="1"/>
  <c r="I403" i="1"/>
  <c r="J403" i="1" s="1"/>
  <c r="I404" i="1"/>
  <c r="J404" i="1" s="1"/>
  <c r="I405" i="1"/>
  <c r="J405" i="1" s="1"/>
  <c r="I406" i="1"/>
  <c r="J406" i="1" s="1"/>
  <c r="I407" i="1"/>
  <c r="J407" i="1" s="1"/>
  <c r="I408" i="1"/>
  <c r="J408" i="1" s="1"/>
  <c r="I386" i="1"/>
  <c r="J386" i="1" s="1"/>
  <c r="I387" i="1"/>
  <c r="J387" i="1" s="1"/>
  <c r="I388" i="1"/>
  <c r="J388" i="1" s="1"/>
  <c r="I389" i="1"/>
  <c r="J389" i="1" s="1"/>
  <c r="I390" i="1"/>
  <c r="J390" i="1" s="1"/>
  <c r="I391" i="1"/>
  <c r="J391" i="1" s="1"/>
  <c r="I392" i="1"/>
  <c r="J392" i="1" s="1"/>
  <c r="I393" i="1"/>
  <c r="J393" i="1" s="1"/>
  <c r="I394" i="1"/>
  <c r="J394" i="1" s="1"/>
  <c r="I395" i="1"/>
  <c r="J395" i="1" s="1"/>
  <c r="I396" i="1"/>
  <c r="J396" i="1" s="1"/>
  <c r="I376" i="1"/>
  <c r="J376" i="1" s="1"/>
  <c r="I377" i="1"/>
  <c r="J377" i="1" s="1"/>
  <c r="I378" i="1"/>
  <c r="J378" i="1" s="1"/>
  <c r="I379" i="1"/>
  <c r="J379" i="1" s="1"/>
  <c r="I380" i="1"/>
  <c r="J380" i="1" s="1"/>
  <c r="I381" i="1"/>
  <c r="J381" i="1" s="1"/>
  <c r="I382" i="1"/>
  <c r="J382" i="1" s="1"/>
  <c r="I383" i="1"/>
  <c r="J383" i="1" s="1"/>
  <c r="I384" i="1"/>
  <c r="J384" i="1" s="1"/>
  <c r="I385" i="1"/>
  <c r="J385" i="1" s="1"/>
  <c r="I362" i="1"/>
  <c r="J362" i="1" s="1"/>
  <c r="I363" i="1"/>
  <c r="J363" i="1" s="1"/>
  <c r="I364" i="1"/>
  <c r="J364" i="1" s="1"/>
  <c r="I365" i="1"/>
  <c r="J365" i="1" s="1"/>
  <c r="I366" i="1"/>
  <c r="J366" i="1" s="1"/>
  <c r="I367" i="1"/>
  <c r="J367" i="1" s="1"/>
  <c r="I368" i="1"/>
  <c r="J368" i="1" s="1"/>
  <c r="I369" i="1"/>
  <c r="J369" i="1" s="1"/>
  <c r="I370" i="1"/>
  <c r="J370" i="1" s="1"/>
  <c r="I371" i="1"/>
  <c r="J371" i="1" s="1"/>
  <c r="I372" i="1"/>
  <c r="J372" i="1" s="1"/>
  <c r="I373" i="1"/>
  <c r="J373" i="1" s="1"/>
  <c r="I374" i="1"/>
  <c r="J374" i="1" s="1"/>
  <c r="I375" i="1"/>
  <c r="J375" i="1" s="1"/>
  <c r="I352" i="1"/>
  <c r="J352" i="1" s="1"/>
  <c r="I353" i="1"/>
  <c r="J353" i="1" s="1"/>
  <c r="I354" i="1"/>
  <c r="J354" i="1" s="1"/>
  <c r="I355" i="1"/>
  <c r="J355" i="1" s="1"/>
  <c r="I356" i="1"/>
  <c r="J356" i="1" s="1"/>
  <c r="I357" i="1"/>
  <c r="J357" i="1" s="1"/>
  <c r="I358" i="1"/>
  <c r="J358" i="1" s="1"/>
  <c r="I359" i="1"/>
  <c r="J359" i="1" s="1"/>
  <c r="I360" i="1"/>
  <c r="J360" i="1" s="1"/>
  <c r="I361" i="1"/>
  <c r="J361" i="1" s="1"/>
  <c r="I342" i="1"/>
  <c r="J342" i="1" s="1"/>
  <c r="I343" i="1"/>
  <c r="J343" i="1" s="1"/>
  <c r="I344" i="1"/>
  <c r="J344" i="1" s="1"/>
  <c r="I345" i="1"/>
  <c r="J345" i="1" s="1"/>
  <c r="I346" i="1"/>
  <c r="J346" i="1" s="1"/>
  <c r="I347" i="1"/>
  <c r="J347" i="1" s="1"/>
  <c r="I348" i="1"/>
  <c r="J348" i="1" s="1"/>
  <c r="I349" i="1"/>
  <c r="J349" i="1" s="1"/>
  <c r="I350" i="1"/>
  <c r="J350" i="1" s="1"/>
  <c r="I351" i="1"/>
  <c r="J351" i="1" s="1"/>
  <c r="I330" i="1"/>
  <c r="J330" i="1" s="1"/>
  <c r="I331" i="1"/>
  <c r="J331" i="1" s="1"/>
  <c r="I332" i="1"/>
  <c r="J332" i="1" s="1"/>
  <c r="I333" i="1"/>
  <c r="J333" i="1" s="1"/>
  <c r="I334" i="1"/>
  <c r="J334" i="1" s="1"/>
  <c r="I335" i="1"/>
  <c r="J335" i="1" s="1"/>
  <c r="I336" i="1"/>
  <c r="J336" i="1" s="1"/>
  <c r="I337" i="1"/>
  <c r="J337" i="1" s="1"/>
  <c r="I338" i="1"/>
  <c r="J338" i="1" s="1"/>
  <c r="I339" i="1"/>
  <c r="J339" i="1" s="1"/>
  <c r="I340" i="1"/>
  <c r="J340" i="1" s="1"/>
  <c r="I341" i="1"/>
  <c r="J341" i="1" s="1"/>
  <c r="I317" i="1"/>
  <c r="J317" i="1" s="1"/>
  <c r="I318" i="1"/>
  <c r="J318" i="1" s="1"/>
  <c r="I319" i="1"/>
  <c r="J319" i="1" s="1"/>
  <c r="I320" i="1"/>
  <c r="J320" i="1" s="1"/>
  <c r="I321" i="1"/>
  <c r="J321" i="1" s="1"/>
  <c r="I322" i="1"/>
  <c r="J322" i="1" s="1"/>
  <c r="I323" i="1"/>
  <c r="J323" i="1" s="1"/>
  <c r="I324" i="1"/>
  <c r="J324" i="1" s="1"/>
  <c r="I325" i="1"/>
  <c r="J325" i="1" s="1"/>
  <c r="I326" i="1"/>
  <c r="J326" i="1" s="1"/>
  <c r="I327" i="1"/>
  <c r="J327" i="1" s="1"/>
  <c r="I328" i="1"/>
  <c r="J328" i="1" s="1"/>
  <c r="I329" i="1"/>
  <c r="J329" i="1" s="1"/>
  <c r="I308" i="1"/>
  <c r="J308" i="1" s="1"/>
  <c r="I309" i="1"/>
  <c r="J309" i="1" s="1"/>
  <c r="I310" i="1"/>
  <c r="J310" i="1" s="1"/>
  <c r="I311" i="1"/>
  <c r="J311" i="1" s="1"/>
  <c r="I312" i="1"/>
  <c r="J312" i="1" s="1"/>
  <c r="I313" i="1"/>
  <c r="J313" i="1" s="1"/>
  <c r="I314" i="1"/>
  <c r="J314" i="1" s="1"/>
  <c r="I315" i="1"/>
  <c r="J315" i="1" s="1"/>
  <c r="I316" i="1"/>
  <c r="J316" i="1" s="1"/>
  <c r="I290" i="1"/>
  <c r="J290" i="1" s="1"/>
  <c r="I291" i="1"/>
  <c r="J291" i="1" s="1"/>
  <c r="I292" i="1"/>
  <c r="J292" i="1" s="1"/>
  <c r="I293" i="1"/>
  <c r="J293" i="1" s="1"/>
  <c r="I294" i="1"/>
  <c r="J294" i="1" s="1"/>
  <c r="I295" i="1"/>
  <c r="J295" i="1" s="1"/>
  <c r="I296" i="1"/>
  <c r="J296" i="1" s="1"/>
  <c r="I297" i="1"/>
  <c r="J297" i="1" s="1"/>
  <c r="I298" i="1"/>
  <c r="J298" i="1" s="1"/>
  <c r="I299" i="1"/>
  <c r="J299" i="1" s="1"/>
  <c r="I300" i="1"/>
  <c r="J300" i="1" s="1"/>
  <c r="I301" i="1"/>
  <c r="J301" i="1" s="1"/>
  <c r="I302" i="1"/>
  <c r="J302" i="1" s="1"/>
  <c r="I303" i="1"/>
  <c r="J303" i="1" s="1"/>
  <c r="I304" i="1"/>
  <c r="J304" i="1" s="1"/>
  <c r="I305" i="1"/>
  <c r="J305" i="1" s="1"/>
  <c r="I306" i="1"/>
  <c r="J306" i="1" s="1"/>
  <c r="I307" i="1"/>
  <c r="J307" i="1" s="1"/>
  <c r="I278" i="1"/>
  <c r="J278" i="1" s="1"/>
  <c r="I279" i="1"/>
  <c r="J279" i="1" s="1"/>
  <c r="I280" i="1"/>
  <c r="J280" i="1" s="1"/>
  <c r="I281" i="1"/>
  <c r="J281" i="1" s="1"/>
  <c r="I282" i="1"/>
  <c r="J282" i="1" s="1"/>
  <c r="I283" i="1"/>
  <c r="J283" i="1" s="1"/>
  <c r="I284" i="1"/>
  <c r="J284" i="1" s="1"/>
  <c r="I285" i="1"/>
  <c r="J285" i="1" s="1"/>
  <c r="I286" i="1"/>
  <c r="J286" i="1" s="1"/>
  <c r="I287" i="1"/>
  <c r="J287" i="1" s="1"/>
  <c r="I288" i="1"/>
  <c r="J288" i="1" s="1"/>
  <c r="I289" i="1"/>
  <c r="J289" i="1" s="1"/>
  <c r="I268" i="1"/>
  <c r="J268" i="1" s="1"/>
  <c r="I269" i="1"/>
  <c r="J269" i="1" s="1"/>
  <c r="I270" i="1"/>
  <c r="J270" i="1" s="1"/>
  <c r="I271" i="1"/>
  <c r="J271" i="1" s="1"/>
  <c r="I272" i="1"/>
  <c r="J272" i="1" s="1"/>
  <c r="I273" i="1"/>
  <c r="J273" i="1" s="1"/>
  <c r="I274" i="1"/>
  <c r="J274" i="1" s="1"/>
  <c r="I275" i="1"/>
  <c r="J275" i="1" s="1"/>
  <c r="I276" i="1"/>
  <c r="J276" i="1" s="1"/>
  <c r="I277" i="1"/>
  <c r="J277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27" i="1"/>
  <c r="J227" i="1" s="1"/>
  <c r="I228" i="1"/>
  <c r="J228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213" i="1"/>
  <c r="J213" i="1" s="1"/>
  <c r="I214" i="1"/>
  <c r="J214" i="1" s="1"/>
  <c r="I215" i="1"/>
  <c r="J215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181" i="1"/>
  <c r="J181" i="1" s="1"/>
  <c r="I182" i="1"/>
  <c r="J182" i="1" s="1"/>
  <c r="I183" i="1"/>
  <c r="J183" i="1" s="1"/>
  <c r="I184" i="1"/>
  <c r="J184" i="1" s="1"/>
  <c r="I185" i="1"/>
  <c r="J185" i="1" s="1"/>
  <c r="I186" i="1"/>
  <c r="J186" i="1" s="1"/>
  <c r="I187" i="1"/>
  <c r="J187" i="1" s="1"/>
  <c r="I188" i="1"/>
  <c r="J188" i="1" s="1"/>
  <c r="I189" i="1"/>
  <c r="J189" i="1" s="1"/>
  <c r="I190" i="1"/>
  <c r="J190" i="1" s="1"/>
  <c r="I191" i="1"/>
  <c r="J191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77" i="1"/>
  <c r="J177" i="1" s="1"/>
  <c r="I178" i="1"/>
  <c r="J178" i="1" s="1"/>
  <c r="I179" i="1"/>
  <c r="J179" i="1" s="1"/>
  <c r="I180" i="1"/>
  <c r="J180" i="1" s="1"/>
  <c r="I154" i="1"/>
  <c r="J154" i="1" s="1"/>
  <c r="I155" i="1"/>
  <c r="J155" i="1" s="1"/>
  <c r="I156" i="1"/>
  <c r="J156" i="1" s="1"/>
  <c r="I157" i="1"/>
  <c r="J157" i="1" s="1"/>
  <c r="I158" i="1"/>
  <c r="J158" i="1" s="1"/>
  <c r="I159" i="1"/>
  <c r="J159" i="1" s="1"/>
  <c r="I160" i="1"/>
  <c r="J160" i="1" s="1"/>
  <c r="I161" i="1"/>
  <c r="J161" i="1" s="1"/>
  <c r="I162" i="1"/>
  <c r="J162" i="1" s="1"/>
  <c r="I163" i="1"/>
  <c r="J163" i="1" s="1"/>
  <c r="I164" i="1"/>
  <c r="J164" i="1" s="1"/>
  <c r="I165" i="1"/>
  <c r="J165" i="1" s="1"/>
  <c r="I166" i="1"/>
  <c r="J166" i="1" s="1"/>
  <c r="I167" i="1"/>
  <c r="J167" i="1" s="1"/>
  <c r="I168" i="1"/>
  <c r="J168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5" i="1"/>
  <c r="J5" i="1" s="1"/>
  <c r="Q22" i="9" l="1"/>
  <c r="Q24" i="9"/>
  <c r="Q18" i="9"/>
  <c r="J580" i="1"/>
  <c r="J3" i="1" s="1"/>
  <c r="Q20" i="9"/>
  <c r="C25" i="9"/>
  <c r="O25" i="9"/>
  <c r="P25" i="9"/>
  <c r="F25" i="9"/>
  <c r="G25" i="9"/>
  <c r="N25" i="9"/>
  <c r="L25" i="9"/>
  <c r="M25" i="9"/>
  <c r="K25" i="9"/>
  <c r="J25" i="9"/>
  <c r="E25" i="9"/>
  <c r="D25" i="9"/>
  <c r="D26" i="9" s="1"/>
  <c r="H25" i="9"/>
  <c r="E26" i="9" l="1"/>
  <c r="Q25" i="9"/>
  <c r="F26" i="9"/>
  <c r="G26" i="9" s="1"/>
  <c r="H26" i="9" s="1"/>
  <c r="J26" i="9" s="1"/>
  <c r="K26" i="9" s="1"/>
  <c r="L26" i="9" s="1"/>
  <c r="M26" i="9" s="1"/>
  <c r="N26" i="9" s="1"/>
  <c r="O26" i="9" s="1"/>
  <c r="P26" i="9" s="1"/>
</calcChain>
</file>

<file path=xl/sharedStrings.xml><?xml version="1.0" encoding="utf-8"?>
<sst xmlns="http://schemas.openxmlformats.org/spreadsheetml/2006/main" count="2687" uniqueCount="1522">
  <si>
    <r>
      <rPr>
        <b/>
        <sz val="7"/>
        <color rgb="FF000000"/>
        <rFont val="Arial"/>
      </rPr>
      <t xml:space="preserve">
</t>
    </r>
  </si>
  <si>
    <r>
      <rPr>
        <sz val="9"/>
        <color rgb="FF000000"/>
        <rFont val="SansSerif"/>
      </rPr>
      <t>ITEM</t>
    </r>
  </si>
  <si>
    <r>
      <rPr>
        <sz val="9"/>
        <color rgb="FF000000"/>
        <rFont val="SansSerif"/>
      </rPr>
      <t>DESCRIÇÃO</t>
    </r>
  </si>
  <si>
    <r>
      <rPr>
        <sz val="9"/>
        <color rgb="FF000000"/>
        <rFont val="SansSerif"/>
      </rPr>
      <t>VALOR (R$)</t>
    </r>
  </si>
  <si>
    <r>
      <rPr>
        <sz val="9"/>
        <color rgb="FF000000"/>
        <rFont val="SansSerif"/>
      </rPr>
      <t>MÊS 1</t>
    </r>
  </si>
  <si>
    <r>
      <rPr>
        <sz val="9"/>
        <color rgb="FF000000"/>
        <rFont val="SansSerif"/>
      </rPr>
      <t>MÊS 2</t>
    </r>
  </si>
  <si>
    <r>
      <rPr>
        <sz val="9"/>
        <color rgb="FF000000"/>
        <rFont val="SansSerif"/>
      </rPr>
      <t>MÊS 3</t>
    </r>
  </si>
  <si>
    <r>
      <rPr>
        <sz val="9"/>
        <color rgb="FF000000"/>
        <rFont val="SansSerif"/>
      </rPr>
      <t>MÊS 4</t>
    </r>
  </si>
  <si>
    <r>
      <rPr>
        <sz val="9"/>
        <color rgb="FF000000"/>
        <rFont val="SansSerif"/>
      </rPr>
      <t>MÊS 5</t>
    </r>
  </si>
  <si>
    <r>
      <rPr>
        <sz val="9"/>
        <color rgb="FF000000"/>
        <rFont val="SansSerif"/>
      </rPr>
      <t>MÊS 6</t>
    </r>
  </si>
  <si>
    <r>
      <rPr>
        <sz val="9"/>
        <color rgb="FF000000"/>
        <rFont val="SansSerif"/>
      </rPr>
      <t>MÊS 7</t>
    </r>
  </si>
  <si>
    <r>
      <rPr>
        <sz val="9"/>
        <color rgb="FF000000"/>
        <rFont val="SansSerif"/>
      </rPr>
      <t>MÊS 8</t>
    </r>
  </si>
  <si>
    <r>
      <rPr>
        <sz val="9"/>
        <color rgb="FF000000"/>
        <rFont val="SansSerif"/>
      </rPr>
      <t>MÊS 9</t>
    </r>
  </si>
  <si>
    <r>
      <rPr>
        <sz val="9"/>
        <color rgb="FF000000"/>
        <rFont val="SansSerif"/>
      </rPr>
      <t>MÊS 10</t>
    </r>
  </si>
  <si>
    <r>
      <rPr>
        <sz val="9"/>
        <color rgb="FF000000"/>
        <rFont val="SansSerif"/>
      </rPr>
      <t>MÊS 11</t>
    </r>
  </si>
  <si>
    <r>
      <rPr>
        <sz val="9"/>
        <color rgb="FF000000"/>
        <rFont val="SansSerif"/>
      </rPr>
      <t>MÊS 12</t>
    </r>
  </si>
  <si>
    <r>
      <rPr>
        <sz val="7"/>
        <color rgb="FF000000"/>
        <rFont val="SansSerif"/>
      </rPr>
      <t>Total parcela</t>
    </r>
  </si>
  <si>
    <r>
      <rPr>
        <sz val="7"/>
        <color rgb="FF000000"/>
        <rFont val="SansSerif"/>
      </rPr>
      <t>1</t>
    </r>
  </si>
  <si>
    <r>
      <rPr>
        <sz val="7"/>
        <color rgb="FF000000"/>
        <rFont val="Arial"/>
      </rPr>
      <t>SERVIÇOS INICIAIS</t>
    </r>
  </si>
  <si>
    <r>
      <rPr>
        <sz val="7"/>
        <color rgb="FF000000"/>
        <rFont val="SansSerif"/>
      </rPr>
      <t>2</t>
    </r>
  </si>
  <si>
    <r>
      <rPr>
        <sz val="7"/>
        <color rgb="FF000000"/>
        <rFont val="Arial"/>
      </rPr>
      <t>BLOCO BANHEIRO</t>
    </r>
  </si>
  <si>
    <r>
      <rPr>
        <sz val="7"/>
        <color rgb="FF000000"/>
        <rFont val="SansSerif"/>
      </rPr>
      <t>3</t>
    </r>
  </si>
  <si>
    <r>
      <rPr>
        <sz val="7"/>
        <color rgb="FF000000"/>
        <rFont val="Arial"/>
      </rPr>
      <t>BLOCO SALA DE AULA</t>
    </r>
  </si>
  <si>
    <r>
      <rPr>
        <sz val="7"/>
        <color rgb="FF000000"/>
        <rFont val="SansSerif"/>
      </rPr>
      <t>4</t>
    </r>
  </si>
  <si>
    <r>
      <rPr>
        <sz val="7"/>
        <color rgb="FF000000"/>
        <rFont val="Arial"/>
      </rPr>
      <t>SERVIÇOS FINAIS</t>
    </r>
  </si>
  <si>
    <t>% DESCONTO OFERTADO NA LICITAÇÃO</t>
  </si>
  <si>
    <t>VALOR FINAL</t>
  </si>
  <si>
    <t>% DESCONTO OFERTADO</t>
  </si>
  <si>
    <t>PREÇO TOTAL COM DESCONTO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</si>
  <si>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</si>
  <si>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</si>
  <si>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</si>
  <si>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</si>
  <si>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</si>
  <si>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</si>
  <si>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</si>
  <si>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</si>
  <si>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</si>
  <si>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SERVIÇOS INICIAIS</t>
  </si>
  <si>
    <t>1.1</t>
  </si>
  <si>
    <t>103689</t>
  </si>
  <si>
    <t>FORNECIMENTO E INSTALAÇÃO DE PLACA DE OBRA COM CHAPA GALVANIZADA E ESTRUTURA DE MADEIRA. AF_03/2022_PS</t>
  </si>
  <si>
    <t>SINAPI</t>
  </si>
  <si>
    <t>M2</t>
  </si>
  <si>
    <t>1.2</t>
  </si>
  <si>
    <t>S05010</t>
  </si>
  <si>
    <t>Limpeza mecanizada do terreno c/ trator esteira (vegetação rasteira) sem carga e transporte</t>
  </si>
  <si>
    <t>ORSE</t>
  </si>
  <si>
    <t>m2</t>
  </si>
  <si>
    <t>1.3</t>
  </si>
  <si>
    <t>90777</t>
  </si>
  <si>
    <t>ENGENHEIRO CIVIL DE OBRA JUNIOR COM ENCARGOS COMPLEMENTARES</t>
  </si>
  <si>
    <t>H</t>
  </si>
  <si>
    <t>1.4</t>
  </si>
  <si>
    <t>90776</t>
  </si>
  <si>
    <t>ENCARREGADO GERAL COM ENCARGOS COMPLEMENTARES</t>
  </si>
  <si>
    <t>1.5</t>
  </si>
  <si>
    <t>20.004.0020-A</t>
  </si>
  <si>
    <t>ATERRO COMPACTADO MECANICAMENTE , INCLUSIVE ESPALHAMENTO</t>
  </si>
  <si>
    <t>EMOP</t>
  </si>
  <si>
    <t>M3</t>
  </si>
  <si>
    <t>1.6</t>
  </si>
  <si>
    <t>104738</t>
  </si>
  <si>
    <t>ATERRO MECANIZADO DE VALA COM MINICARREGADEIRA, COM SOLO ARGILO-ARENOSO. AF_08/2023</t>
  </si>
  <si>
    <t>1.7</t>
  </si>
  <si>
    <t>99059</t>
  </si>
  <si>
    <t>LOCAÇÃO CONVENCIONAL DE OBRA, UTILIZANDO GABARITO DE TÁBUAS CORRIDAS PONTALETADAS A CADA 2,00M - 2 UTILIZAÇÕES. AF_03/2024</t>
  </si>
  <si>
    <t>M</t>
  </si>
  <si>
    <t>1.8</t>
  </si>
  <si>
    <t>00037524</t>
  </si>
  <si>
    <t>TELA PLASTICA LARANJA, TIPO TAPUME PARA SINALIZACAO, MALHA RETANGULAR, ROLO 1.20 X 50 M (L X C)</t>
  </si>
  <si>
    <t>1.9</t>
  </si>
  <si>
    <t>02.002.0006-0</t>
  </si>
  <si>
    <t>TAPUME DE VEDACAO OU PROTECAO EXECUTADO COM TELHAS TRAPEZOIDAIS DE ACO GALVANIZADO, ESPESSURA DE 0, 5MM, ESTAS COM 4 VEZESDE UTILIZACAO, INCLUSIVE ENGRADAMENTO DE MADEIRA, UTILIZADO 2VEZES E PINTURA ESMALTE SINTETICO NAS FACES INTERNA E EXTERNA</t>
  </si>
  <si>
    <t>1.10</t>
  </si>
  <si>
    <t>I10777S</t>
  </si>
  <si>
    <t>Locacao de container 2,30 x 4,30 m, alt. 2,50 m, para sanitario, com 3 bacias, 4 chuveiros, 1 lavatorio e 1 mictorio (nao inclui mobilizacao/desmobilizacao)</t>
  </si>
  <si>
    <t>mes</t>
  </si>
  <si>
    <t>1.11</t>
  </si>
  <si>
    <t>010005</t>
  </si>
  <si>
    <t>Barracão de madeira/Almoxarifado</t>
  </si>
  <si>
    <t>SEDOP</t>
  </si>
  <si>
    <t>m²</t>
  </si>
  <si>
    <t>2</t>
  </si>
  <si>
    <t>BLOCO BANHEIRO</t>
  </si>
  <si>
    <t>2.1</t>
  </si>
  <si>
    <t>FUNDAÇÕES</t>
  </si>
  <si>
    <t>2.1.1</t>
  </si>
  <si>
    <t>MOVIMENTAÇÃO DE TERRA</t>
  </si>
  <si>
    <t>2.1.1.1</t>
  </si>
  <si>
    <t>102279</t>
  </si>
  <si>
    <t>ESCAVAÇÃO MECANIZADA DE VALA COM PROF. ATÉ 1,5 M (MÉDIA MONTANTE E JUSANTE/UMA COMPOSIÇÃO POR TRECHO), ESCAVADEIRA (0,8 M3),LARG. MENOR QUE 1,5 M, EM SOLO DE 1A CATEGORIA, LOCAIS COM BAIXO NÍVEL DE INTERFERÊNCIA. AF_02/2021 (BLOCOS)</t>
  </si>
  <si>
    <t>2.1.1.2</t>
  </si>
  <si>
    <t>93382</t>
  </si>
  <si>
    <t>REATERRO MANUAL DE VALAS, COM COMPACTADOR DE SOLOS DE PERCUSSÃO. AF_08/2023</t>
  </si>
  <si>
    <t>2.1.1.3</t>
  </si>
  <si>
    <t>C0328</t>
  </si>
  <si>
    <t>ATERRO C/COMPACTAÇÃO MECÂNICA E CONTROLE, MAT. DE AQUISIÇÃO</t>
  </si>
  <si>
    <t>SEINFRA</t>
  </si>
  <si>
    <t>2.1.2</t>
  </si>
  <si>
    <t>ESTACAS</t>
  </si>
  <si>
    <t>2.1.2.1</t>
  </si>
  <si>
    <t>101180</t>
  </si>
  <si>
    <t>ESTACA STRAUSS, DIÂMETRO DE 32CM, INTEIRAMENTE ARMADA (EXCLUSIVE MOBILIZAÇÃO E DESMOBILIZAÇÃO). AF_05/2020</t>
  </si>
  <si>
    <t>2.1.3</t>
  </si>
  <si>
    <t>BLOCOS, ARRANQUES E FRETAGEM</t>
  </si>
  <si>
    <t>2.1.3.1</t>
  </si>
  <si>
    <t>96544</t>
  </si>
  <si>
    <t>ARMAÇÃO DE BLOCO UTILIZANDO AÇO CA-50 DE 6,3 MM - MONTAGEM. AF_01/2024</t>
  </si>
  <si>
    <t>KG</t>
  </si>
  <si>
    <t>2.1.3.2</t>
  </si>
  <si>
    <t>96534</t>
  </si>
  <si>
    <t>FABRICAÇÃO, MONTAGEM E DESMONTAGEM DE FÔRMA PARA BLOCO DE COROAMENTO, EM MADEIRA SERRADA, E=25 MM, 4 UTILIZAÇÕES. AF_01/2024</t>
  </si>
  <si>
    <t>2.1.3.3</t>
  </si>
  <si>
    <t>96557</t>
  </si>
  <si>
    <t>CONCRETAGEM DE BLOCO DE COROAMENTO OU VIGA BALDRAME, FCK 30 MPA, COM USO DE BOMBA - LANÇAMENTO, ADENSAMENTO E ACABAMENTO. AF_01/2024</t>
  </si>
  <si>
    <t>2.1.3.4</t>
  </si>
  <si>
    <t>96621</t>
  </si>
  <si>
    <t>LASTRO COM MATERIAL GRANULAR, APLICAÇÃO EM BLOCOS DE COROAMENTO, ESPESSURA DE *5 CM*. AF_01/2024</t>
  </si>
  <si>
    <t>2.1.3.5</t>
  </si>
  <si>
    <t>104920</t>
  </si>
  <si>
    <t>ARMAÇÃO DE BLOCO, SAPATA ISOLADA, VIGA BALDRAME E SAPATA CORRIDA UTILIZANDO AÇO CA-50 DE 12,5 MM - MONTAGEM. AF_01/2024</t>
  </si>
  <si>
    <t>2.2</t>
  </si>
  <si>
    <t>ESTRUTURAL</t>
  </si>
  <si>
    <t>2.2.1</t>
  </si>
  <si>
    <t>PILARES</t>
  </si>
  <si>
    <t>2.2.1.1</t>
  </si>
  <si>
    <t>92431</t>
  </si>
  <si>
    <t>MONTAGEM E DESMONTAGEM DE FÔRMA DE PILARES RETANGULARES E ESTRUTURAS SIMILARES, PÉ-DIREITO SIMPLES, EM CHAPA DE MADEIRA COMPENSADA PLASTIFICADA, 10 UTILIZAÇÕES. AF_09/2020</t>
  </si>
  <si>
    <t>2.2.1.2</t>
  </si>
  <si>
    <t>92760</t>
  </si>
  <si>
    <t>ARMAÇÃO DE PILAR OU VIGA DE ESTRUTURA CONVENCIONAL DE CONCRETO ARMADO UTILIZANDO AÇO CA-50 DE 6,3 MM - MONTAGEM. AF_06/2022</t>
  </si>
  <si>
    <t>2.2.1.3</t>
  </si>
  <si>
    <t>92763</t>
  </si>
  <si>
    <t>ARMAÇÃO DE PILAR OU VIGA DE ESTRUTURA CONVENCIONAL DE CONCRETO ARMADO UTILIZANDO AÇO CA-50 DE 12,5 MM - MONTAGEM. AF_06/2022</t>
  </si>
  <si>
    <t>2.2.1.4</t>
  </si>
  <si>
    <t>103672</t>
  </si>
  <si>
    <t>CONCRETAGEM DE PILARES, FCK = 30 MPA, COM USO DE BOMBA - LANÇAMENTO, ADENSAMENTO E ACABAMENTO. AF_02/2022_PS</t>
  </si>
  <si>
    <t>2.2.2</t>
  </si>
  <si>
    <t>VIGAS TÉRREO</t>
  </si>
  <si>
    <t>2.2.2.1</t>
  </si>
  <si>
    <t>98557</t>
  </si>
  <si>
    <t>IMPERMEABILIZAÇÃO DE SUPERFÍCIE COM EMULSÃO ASFÁLTICA, 2 DEMÃOS. AF_09/2023</t>
  </si>
  <si>
    <t>2.2.2.2</t>
  </si>
  <si>
    <t>2.2.2.3</t>
  </si>
  <si>
    <t>2.2.2.4</t>
  </si>
  <si>
    <t>2.2.2.5</t>
  </si>
  <si>
    <t>103674</t>
  </si>
  <si>
    <t>CONCRETAGEM DE VIGAS E LAJES, FCK=30 MPA, PARA LAJES PREMOLDADAS COM USO DE BOMBA - LANÇAMENTO, ADENSAMENTO E ACABAMENTO. AF_02/2022_PS</t>
  </si>
  <si>
    <t>2.2.3</t>
  </si>
  <si>
    <t>PISO TÉRREO</t>
  </si>
  <si>
    <t>2.2.3.1</t>
  </si>
  <si>
    <t>106056</t>
  </si>
  <si>
    <t>LAJE PRÉ-MOLDADA UNIDIRECIONAL COM VÃOS MAIORES QUE 3,0 M, BIAPOIADA, PARA PISO, ENCHIMENTO EM CERÂMICA, VIGOTA PROTENDIDA, ALTURA TOTAL DA LAJE "LT" = 12 CM (ENCHIMENTO+CAPA) = (8+4). AF_08/2025</t>
  </si>
  <si>
    <t>2.2.4</t>
  </si>
  <si>
    <t>VIGAS FORRO</t>
  </si>
  <si>
    <t>2.2.4.1</t>
  </si>
  <si>
    <t>92471</t>
  </si>
  <si>
    <t>MONTAGEM E DESMONTAGEM DE FÔRMA DE VIGA, ESCORAMENTO COM GARFO DE MADEIRA, PÉ-DIREITO SIMPLES, EM CHAPA DE MADEIRA PLASTIFICADA, 12 UTILIZAÇÕES. AF_09/2020</t>
  </si>
  <si>
    <t>2.2.4.2</t>
  </si>
  <si>
    <t>2.2.4.3</t>
  </si>
  <si>
    <t>92762</t>
  </si>
  <si>
    <t>ARMAÇÃO DE PILAR OU VIGA DE ESTRUTURA CONVENCIONAL DE CONCRETO ARMADO UTILIZANDO AÇO CA-50 DE 10,0 MM - MONTAGEM. AF_06/2022</t>
  </si>
  <si>
    <t>2.2.4.4</t>
  </si>
  <si>
    <t>2.2.4.5</t>
  </si>
  <si>
    <t>2.2.5</t>
  </si>
  <si>
    <t>LAJE FORRO</t>
  </si>
  <si>
    <t>2.2.5.1</t>
  </si>
  <si>
    <t>2.3</t>
  </si>
  <si>
    <t>ALVENARIAS</t>
  </si>
  <si>
    <t>2.3.1</t>
  </si>
  <si>
    <t>93202</t>
  </si>
  <si>
    <t>FIXAÇÃO (ENCUNHAMENTO) DE ALVENARIA DE VEDAÇÃO COM TIJOLO MACIÇO. AF_03/2024</t>
  </si>
  <si>
    <t>2.3.2</t>
  </si>
  <si>
    <t>93199</t>
  </si>
  <si>
    <t>CONTRAVERGA MOLDADA IN LOCO COM UTILIZAÇÃO DE BLOCOS CANALETA, ESPESSURA DE *20* CM. AF_03/2024</t>
  </si>
  <si>
    <t>2.3.3</t>
  </si>
  <si>
    <t>105025</t>
  </si>
  <si>
    <t>VERGA MOLDADA IN LOCO COM UTILIZAÇÃO DE BLOCOS CANALETA, ESPESSURA DE *15* CM. AF_03/2024</t>
  </si>
  <si>
    <t>2.3.4</t>
  </si>
  <si>
    <t>103368</t>
  </si>
  <si>
    <t>ALVENARIA DE VEDAÇÃO DE BLOCOS CERÂMICOS FURADOS NA HORIZONTAL DE 14X19X39 CM (ESPESSURA 14 CM) E ARGAMASSA DE ASSENTAMENTO COM PREPARO EM BETONEIRA. AF_12/2021</t>
  </si>
  <si>
    <t>2.4</t>
  </si>
  <si>
    <t>REVESTIMENTOS</t>
  </si>
  <si>
    <t>2.4.1</t>
  </si>
  <si>
    <t>87905</t>
  </si>
  <si>
    <t>CHAPISCO APLICADO EM ALVENARIA (COM PRESENÇA DE VÃOS) E ESTRUTURAS DE CONCRETO DE FACHADA, COM COLHER DE PEDREIRO. ARGAMASSA TRAÇO 1:3 COM PREPARO EM BETONEIRA 400L. AF_06/2014</t>
  </si>
  <si>
    <t>2.4.2</t>
  </si>
  <si>
    <t>87529</t>
  </si>
  <si>
    <t>MASSA ÚNICA, EM ARGAMASSA TRAÇO 1:2:8, PREPARO MECÂNICO, APLICADA MANUALMENTE EM PAREDES INTERNAS DE AMBIENTES COM ÁREA ENTRE 5M² E 10M², E = 17,5MM, COM TALISCAS. AF_03/2024</t>
  </si>
  <si>
    <t>2.4.3</t>
  </si>
  <si>
    <t>87535</t>
  </si>
  <si>
    <t>EMBOÇO, PARA RECEBIMENTO DE CERÂMICA, EM ARGAMASSA TRAÇO 1:2:8, PREPARO MECÂNICO COM BETONEIRA 400L, APLICADO MANUALMENTE EM FACES INTERNAS DE PAREDES, PARA AMBIENTE COM ÁREA MAIOR QUE 10M2, ESPESSURA DE 20MM, COM EXECUÇÃO DE TALISCAS. AF_06/2014</t>
  </si>
  <si>
    <t>2.4.4</t>
  </si>
  <si>
    <t>87775</t>
  </si>
  <si>
    <t>EMBOÇO OU MASSA ÚNICA EM ARGAMASSA TRAÇO 1:2:8, PREPARO MECÂNICO COM BETONEIRA 400 L, APLICADA MANUALMENTE EM PANOS DE FACHADA COM PRESENÇA DE VÃOS, ESPESSURA DE 25 MM. AF_08/2022</t>
  </si>
  <si>
    <t>2.5</t>
  </si>
  <si>
    <t>PISO CERÂMICO</t>
  </si>
  <si>
    <t>2.5.1</t>
  </si>
  <si>
    <t>87263</t>
  </si>
  <si>
    <t>REVESTIMENTO CERÂMICO PARA PISO COM PLACAS TIPO PORCELANATO DE DIMENSÕES 60X60 CM APLICADA EM AMBIENTES DE ÁREA MAIOR QUE 10 M². AF_02/2023_PE</t>
  </si>
  <si>
    <t>2.5.2</t>
  </si>
  <si>
    <t>18.08.072</t>
  </si>
  <si>
    <t>Rodapé em porcelanato esmaltado polido para área interna e ambiente com tráfego médio, grupo de absorção BIa, assentado com argamassa colante industrializada, rejuntado</t>
  </si>
  <si>
    <t>SP Obras</t>
  </si>
  <si>
    <t>2.5.3</t>
  </si>
  <si>
    <t>S07730</t>
  </si>
  <si>
    <t>Impermeabilização semi-flexível com tinta alfaltica, 02 demãos, em superfícies lisas e de pequenas dimensões, tipo Viaplus 1000, ref:Viapol ou similar</t>
  </si>
  <si>
    <t>2.5.4</t>
  </si>
  <si>
    <t>87620</t>
  </si>
  <si>
    <t>CONTRAPISO EM ARGAMASSA TRAÇO 1:4 (CIMENTO E AREIA), PREPARO MECÂNICO COM BETONEIRA 400 L, APLICADO EM ÁREAS SECAS SOBRE LAJE, ADERIDO, ACABAMENTO NÃO REFORÇADO, ESPESSURA 2CM. AF_07/2021</t>
  </si>
  <si>
    <t>2.6</t>
  </si>
  <si>
    <t>AZULEJO</t>
  </si>
  <si>
    <t>2.6.1</t>
  </si>
  <si>
    <t>87273</t>
  </si>
  <si>
    <t>REVESTIMENTO CERÂMICO PARA PAREDES INTERNAS COM PLACAS TIPO ESMALTADA DE DIMENSÕES 33X45 CM APLICADAS NA ALTURA INTEIRA DAS PAREDES. AF_02/2023_PE</t>
  </si>
  <si>
    <t>2.7</t>
  </si>
  <si>
    <t>SOLEIRAS E PEITORIL</t>
  </si>
  <si>
    <t>2.7.1</t>
  </si>
  <si>
    <t>101965</t>
  </si>
  <si>
    <t>PEITORIL LINEAR EM GRANITO OU MÁRMORE, L = 15CM, ASSENTADO COM ARGAMASSA 1:6 COM ADITIVO. AF_11/2020</t>
  </si>
  <si>
    <t>2.7.2</t>
  </si>
  <si>
    <t>98689</t>
  </si>
  <si>
    <t>SOLEIRA EM GRANITO, LARGURA 15 CM, ESPESSURA 2,0 CM. AF_02/2026</t>
  </si>
  <si>
    <t>2.8</t>
  </si>
  <si>
    <t>ESQUADRIAS</t>
  </si>
  <si>
    <t>2.8.1</t>
  </si>
  <si>
    <t>94569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</si>
  <si>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</si>
  <si>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2.8.2</t>
  </si>
  <si>
    <t>00036888</t>
  </si>
  <si>
    <t>GUARNICAO / MOLDURA / ARREMATE DE ACABAMENTO PARA ESQUADRIA, EM ALUMINIO PERFIL 25, ACABAMENTO ANODIZADO BRANCO OU BRILHANTE, PARA 1 FACE</t>
  </si>
  <si>
    <t>2.8.3</t>
  </si>
  <si>
    <t>88315</t>
  </si>
  <si>
    <t>SERRALHEIRO COM ENCARGOS COMPLEMENTARES</t>
  </si>
  <si>
    <t>2.9</t>
  </si>
  <si>
    <t>PORTAS</t>
  </si>
  <si>
    <t>2.9.1</t>
  </si>
  <si>
    <t>2.66.40</t>
  </si>
  <si>
    <t>CHAPA DE ACO INOX P/ PROTECAO E=0,79MM</t>
  </si>
  <si>
    <t>SP Educação</t>
  </si>
  <si>
    <t>2.9.2</t>
  </si>
  <si>
    <t>91341</t>
  </si>
  <si>
    <t>PORTA EM ALUMÍNIO DE ABRIR TIPO VENEZIANA COM GUARNIÇÃO, FIXAÇÃO COM PARAFUSOS - FORNECIMENTO E INSTALAÇÃO. AF_12/2019 - P04</t>
  </si>
  <si>
    <t>2.9.3</t>
  </si>
  <si>
    <t>00003097</t>
  </si>
  <si>
    <t>FECHADURA ROSETA REDONDA PARA PORTA DE BANHEIRO, EM ACO INOX (MAQUINA, TESTA E CONTRA-TESTA) E EM ZAMAC (MACANETA, LINGUETA E TRINCOS) COM ACABAMENTO CROMADO, MAQUINA DE 40 MM, INCLUINDO CHAVE TIPO TRANQUETA</t>
  </si>
  <si>
    <t>CJ</t>
  </si>
  <si>
    <t>2.9.4</t>
  </si>
  <si>
    <t>100867</t>
  </si>
  <si>
    <t>BARRA DE APOIO RETA, EM AÇO INOX POLIDO, COMPRIMENTO 70 CM, FIXADA NA PAREDE - FORNECIMENTO E INSTALAÇÃO. AF_02/2026</t>
  </si>
  <si>
    <t>UN</t>
  </si>
  <si>
    <t>2.9.5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</si>
  <si>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</si>
  <si>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AF_10/2025</t>
  </si>
  <si>
    <t>2.9.6</t>
  </si>
  <si>
    <t>91314</t>
  </si>
  <si>
    <t>KIT DE PORTA DE MADEIRA PARA PINTURA, SEMI-OCA (LEVE OU MÉDIA), PADRÃO POPULAR, 80X210CM, ESPESSURA DE 3,5CM, ITENS INCLUSOS: DOBRADIÇAS, MONTAGEM E INSTALAÇÃO DO BATENTE, FECHADURA COM EXECUÇÃO DO FURO - FORNECIMENTO E INSTALAÇÃO. AF_10/2025</t>
  </si>
  <si>
    <t>2.9.7</t>
  </si>
  <si>
    <t>KIT DE PORTA DE MADEIRA PARA PINTURA, SEMI-OCA (LEVE OU MÉDIA), PADRÃO POPULAR, 90X210CM, ESPESSURA DE 3,5CM, ITENS INCLUSOS: DOBRADIÇAS, MONTAGEM E INSTALAÇÃO DO BATENTE, FECHADURA COM EXECUÇÃO DO FURO - FORNECIMENTO E INSTALAÇÃO. AF_10/2025 (PIVOTANTE)</t>
  </si>
  <si>
    <t>2.10</t>
  </si>
  <si>
    <t>INSTALAÇÕES ELÉTRICAS</t>
  </si>
  <si>
    <t>2.10.1</t>
  </si>
  <si>
    <t>Entrada de Energia</t>
  </si>
  <si>
    <t>2.10.1.1</t>
  </si>
  <si>
    <t>S151002</t>
  </si>
  <si>
    <t>Caixa de passagem de alvenaria de blocos cerâmicos 8 furos 9x19x19cm dimensões de 50x50x50cm, com revestimento interno em chapisco e reboco impermeabilizado, tampa de concreto esp.5cm e lastro de brita 5 cm</t>
  </si>
  <si>
    <t>IOPES</t>
  </si>
  <si>
    <t>und</t>
  </si>
  <si>
    <t>2.10.1.2</t>
  </si>
  <si>
    <t>S00650</t>
  </si>
  <si>
    <t>Caixa de passagem 20x20x12cm, em chapa aço galvanizado, embutida</t>
  </si>
  <si>
    <t>un</t>
  </si>
  <si>
    <t>2.10.1.3</t>
  </si>
  <si>
    <t>ED-49004</t>
  </si>
  <si>
    <t>CABO UNIPOLAR DE COBRE FLEXÍVEL, CLASSE 5, ISOLAMENTO TIPO EPR/HEPR, NÃO HALOGENADO E ANTICHAMA, DIÂMETRO DA SEÇÃO DE 25MM2, TEMPERATURA DE TRABALHO 90°C, TENSÃO NOMINAL DE OPERAÇÃO 0,6/1KV - BDI = 23,44</t>
  </si>
  <si>
    <t>SETOP</t>
  </si>
  <si>
    <t>m</t>
  </si>
  <si>
    <t>2.10.1.4</t>
  </si>
  <si>
    <t>ED-49001</t>
  </si>
  <si>
    <t>CABO UNIPOLAR DE COBRE FLEXÍVEL, CLASSE 5, ISOLAMENTO TIPO EPR/HEPR, NÃO HALOGENADO E ANTICHAMA, DIÂMETRO DA SEÇÃO DE 16MM2, TEMPERATURA DE TRABALHO 90°C, TENSÃO NOMINAL DE OPERAÇÃO 0,6/1KV - BDI = 23,44</t>
  </si>
  <si>
    <t>2.10.1.5</t>
  </si>
  <si>
    <t>I09294</t>
  </si>
  <si>
    <t>Disjuntor termomagnético tripolar 80 A com caixa moldada 10 kA</t>
  </si>
  <si>
    <t>2.10.1.6</t>
  </si>
  <si>
    <t>I04857</t>
  </si>
  <si>
    <t>Barra chata de cobre 1/2" x 1/8"</t>
  </si>
  <si>
    <t>kg</t>
  </si>
  <si>
    <t>2.10.1.7</t>
  </si>
  <si>
    <t>101878</t>
  </si>
  <si>
    <t>QUADRO DE DISTRIBUIÇÃO DE ENERGIA EM CHAPA DE AÇO GALVANIZADO, DE SOBREPOR, COM BARRAMENTO TRIFÁSICO, PARA 18 DISJUNTORES DIN 100A - FORNECIMENTO E INSTALAÇÃO (QDG-AUX)</t>
  </si>
  <si>
    <t>2.10.1.8</t>
  </si>
  <si>
    <t>S07927</t>
  </si>
  <si>
    <t>Terminal de compressão para cabo de 16 mm2 - fornecimento e instalação</t>
  </si>
  <si>
    <t>2.10.1.9</t>
  </si>
  <si>
    <t>S152004</t>
  </si>
  <si>
    <t>erminal em bronze a pressão para ligação de cabo a barra de 16.0 mm2</t>
  </si>
  <si>
    <t>2.10.1.10</t>
  </si>
  <si>
    <t>S07922</t>
  </si>
  <si>
    <t>Terminal de compressão para cabo de 25 mm2 - fornecimento e instalação</t>
  </si>
  <si>
    <t>2.10.1.11</t>
  </si>
  <si>
    <t>S152005</t>
  </si>
  <si>
    <t>Terminal em bronze a pressão para ligação de cabo a barra de 25.0 mm2</t>
  </si>
  <si>
    <t>2.10.1.12</t>
  </si>
  <si>
    <t>15.034.0014-A</t>
  </si>
  <si>
    <t>ELETRODUTO DE FERRO GALVANIZADO,TIPO MEDIO,DIAMETRO DE 2" (ligação QDG-ACAD À QDG-AUX, SAÍDA QDG-AUX ATÉ CX DE PASSAGEM, ENTRADA QDG VESTIÁRIO) - FORNECIMENTO E ASSENTAMENTO.</t>
  </si>
  <si>
    <t>2.10.1.13</t>
  </si>
  <si>
    <t>I02962</t>
  </si>
  <si>
    <t>Eletroduto corrugado flexível em PEAD Ø = 2", tipo Kanalex ou similar</t>
  </si>
  <si>
    <t>2.10.1.14</t>
  </si>
  <si>
    <t>I02966</t>
  </si>
  <si>
    <t>Eletroduto corrugado flexível em PEAD Ø = 3", tipo Kanalex ou similar</t>
  </si>
  <si>
    <t>2.10.1.15</t>
  </si>
  <si>
    <t>071205</t>
  </si>
  <si>
    <t>ELETRODUTO DE PVC RIGIDO DIAMETRO 2" (FIXADO NA ESTRUTURA DA QUADRA)</t>
  </si>
  <si>
    <t>GOINFRA CIVIL</t>
  </si>
  <si>
    <t>2.10.1.16</t>
  </si>
  <si>
    <t>071872</t>
  </si>
  <si>
    <t>PARAFUSO SEXTAVADO CABEÇA LENTILHA D = 1/4" X 5/8"</t>
  </si>
  <si>
    <t>Un</t>
  </si>
  <si>
    <t>2.10.1.17</t>
  </si>
  <si>
    <t>09.01.14</t>
  </si>
  <si>
    <t>(REVISADA) CONCRETO ESTRUTURAL FCK 15MPA, VIRADO EM OBRA, BRITA 0 (envelopamento de eletroduto no trecho entre subestação e primeira caixa de passagem)</t>
  </si>
  <si>
    <t>EMBASA</t>
  </si>
  <si>
    <t>2.10.1.18</t>
  </si>
  <si>
    <t>S150880</t>
  </si>
  <si>
    <t>Suporte de fixação de eletroduto no teto, através de fita metálica perfurada (Walsiwa) ou equiv (1,30m), cursor (1 und), h=60cm, suporte "Y" (1 und), parafuso e bucha S8 (1 und)</t>
  </si>
  <si>
    <t>2.10.1.19</t>
  </si>
  <si>
    <t>00000396</t>
  </si>
  <si>
    <t>ABRACADEIRA EM ACO PARA AMARRACAO DE ELETRODUTOS, TIPO D, COM 2" E PARAFUSO DE FIXACAO</t>
  </si>
  <si>
    <t>2.10.1.20</t>
  </si>
  <si>
    <t>S12889</t>
  </si>
  <si>
    <t>Placa de sinalizacao, fotoluminescente, em pvc , com logotipo "Cuidado risco de choque elétrico"- Placa E5</t>
  </si>
  <si>
    <t>2.10.1.21</t>
  </si>
  <si>
    <t>00002631</t>
  </si>
  <si>
    <t>CURVA 90 GRAUS PARA ELETRODUTO, EM ACO GALVANIZADO ELETROLITICO, COM ROSCA, DIAMETRO DE 50 MM (2")</t>
  </si>
  <si>
    <t>2.10.1.22</t>
  </si>
  <si>
    <t>S13815</t>
  </si>
  <si>
    <t>Disjuntor termomagnético tripolar 90 A, padrão DIN (linha branca), curva de disparo C, corrente de interrupção 10KA</t>
  </si>
  <si>
    <t>2.10.1.23</t>
  </si>
  <si>
    <t>12.90.55</t>
  </si>
  <si>
    <t>ASSENTAMENTO DE TUBO EM PVC DN50mm COM ESCAVACAO MECANIZADA EM SOLO DE 1a, REATERRO COM MATERIAL DAS ESCAVACOES E ENVOLTORIAS (VALA 0,60x1,00)m</t>
  </si>
  <si>
    <t>2.10.2</t>
  </si>
  <si>
    <t>Instalações Elétricas Internas</t>
  </si>
  <si>
    <t>2.10.2.1</t>
  </si>
  <si>
    <t>91926</t>
  </si>
  <si>
    <t>CABO DE COBRE FLEXÍVEL ISOLADO, 2,5 MM², ANTI-CHAMA 450/750 V, PARA CIRCUITOS TERMINAIS - FORNECIMENTO E INSTALAÇÃO.</t>
  </si>
  <si>
    <t>2.10.2.2</t>
  </si>
  <si>
    <t>91931</t>
  </si>
  <si>
    <t>CABO DE COBRE FLEXÍVEL ISOLADO, 6 MM², ANTI-CHAMA 0,6/1,0 KV, PARA CIRCUITOS TERMINAIS - FORNECIMENTO E INSTALAÇÃO.</t>
  </si>
  <si>
    <t>2.10.2.3</t>
  </si>
  <si>
    <t>15.018.0305-0</t>
  </si>
  <si>
    <t>CAIXA DE PASSAGEM DE EMBUTIR,EM ACO,COM TAMPA PARAFUSADA,DE 15X15CM.FORNECIMENTO E COLOCACAO</t>
  </si>
  <si>
    <t>2.10.2.4</t>
  </si>
  <si>
    <t>ED-49190</t>
  </si>
  <si>
    <t>CAIXA DE LIGAÇÃO/PASSAGEM EM PVC RÍGIDO PARA ELETRODUTO, OCTOGONAL COM FUNDO FIXO REFORÇADO, DIMENSÃO 4"X4", EMBUTIDA EM LAJE, INCLUSIVE FIXAÇÃO - BDI = 23,44</t>
  </si>
  <si>
    <t>2.10.2.5</t>
  </si>
  <si>
    <t>91940</t>
  </si>
  <si>
    <t>CAIXA RETANGULAR 4" X 2" MÉDIA (1,30 M DO PISO), PVC, INSTALADA EM PAREDE - FORNECIMENTO E INSTALAÇÃO. AF_03/2023</t>
  </si>
  <si>
    <t>2.10.2.6</t>
  </si>
  <si>
    <t>95817</t>
  </si>
  <si>
    <t>CONDULETE DE PVC, TIPO X, PARA ELETRODUTO DE PVC SOLDÁVEL DN 25 MM (3/4''), APARENTE - FORNECIMENTO E INSTALAÇÃO.</t>
  </si>
  <si>
    <t>2.10.2.7</t>
  </si>
  <si>
    <t>95808</t>
  </si>
  <si>
    <t>CONDULETE DE PVC, TIPO LL, PARA ELETRODUTO DE PVC SOLDÁVEL DN 25 MM (3/4''), APARENTE - FORNECIMENTO E INSTALAÇÃO.</t>
  </si>
  <si>
    <t>2.10.2.8</t>
  </si>
  <si>
    <t>91914</t>
  </si>
  <si>
    <t>CURVA 90 GRAUS PARA ELETRODUTO, PVC, ROSCÁVEL, DN 25 MM (3/4"), PARA CIRCUITOS TERMINAIS, INSTALADA EM PAREDE - FORNECIMENTO E INSTALAÇÃO. AF_03/2023</t>
  </si>
  <si>
    <t>2.10.2.9</t>
  </si>
  <si>
    <t>93653</t>
  </si>
  <si>
    <t>DISJUNTOR MONOPOLAR TIPO DIN, CORRENTE NOMINAL DE 10A - FORNECIMENTO E INSTALAÇÃO.</t>
  </si>
  <si>
    <t>2.10.2.10</t>
  </si>
  <si>
    <t>93654</t>
  </si>
  <si>
    <t>DISJUNTOR MONOPOLAR TIPO DIN, CORRENTE NOMINAL DE 16A - FORNECIMENTO E INSTALAÇÃO.</t>
  </si>
  <si>
    <t>2.10.2.11</t>
  </si>
  <si>
    <t>93656</t>
  </si>
  <si>
    <t>DISJUNTOR MONOPOLAR TIPO DIN, CORRENTE NOMINAL DE 25A - FORNECIMENTO E INSTALAÇÃO.</t>
  </si>
  <si>
    <t>2.10.2.12</t>
  </si>
  <si>
    <t>11864</t>
  </si>
  <si>
    <t>DISJUNTOR/INTERRUPTOR DIFERENCIAL RESIDUAL (DDR), CLASSE AC, 2 POLOS, INST.,C.NOMINAL 32AX240V,SENSIBILIDADE 30MA/300MA</t>
  </si>
  <si>
    <t>2.10.2.13</t>
  </si>
  <si>
    <t>S09687</t>
  </si>
  <si>
    <t>Disjuntor termomagnético tripolar 63 A com caixa moldada 10 kA (QDG)</t>
  </si>
  <si>
    <t>2.10.2.14</t>
  </si>
  <si>
    <t>00039253</t>
  </si>
  <si>
    <t>ELETRODUTO/CONDULETE DE PVC RIGIDO, LISO, COR CINZA, DE 3/4", PARA INSTALACOES APARENTES (NBR 5410)</t>
  </si>
  <si>
    <t>2.10.2.15</t>
  </si>
  <si>
    <t>91845</t>
  </si>
  <si>
    <t>ELETRODUTO FLEXÍVEL CORRUGADO REFORÇADO, PVC, DN 25 MM (3/4"), PARA CIRCUITOS TERMINAIS, INSTALADO EM LAJE - FORNECIMENTO E INSTALAÇÃO.</t>
  </si>
  <si>
    <t>2.10.2.16</t>
  </si>
  <si>
    <t>91850</t>
  </si>
  <si>
    <t>ELETRODUTO FLEXÍVEL CORRUGADO, PEAD, DN 40 MM (1 1/4"), PARA CIRCUITOS TERMINAIS, INSTALADO EM LAJE - FORNECIMENTO E INSTALAÇÃO.</t>
  </si>
  <si>
    <t>2.10.2.17</t>
  </si>
  <si>
    <t>91879</t>
  </si>
  <si>
    <t>LUVA PARA ELETRODUTO, PVC, ROSCÁVEL, DN 25 MM (3/4"), PARA CIRCUITOS TERMINAIS, INSTALADA EM LAJE - FORNECIMENTO E INSTALAÇÃO. AF_03/2023</t>
  </si>
  <si>
    <t>2.10.2.18</t>
  </si>
  <si>
    <t>S12021</t>
  </si>
  <si>
    <t>Luminária de embutir /sobrepor, fixada em laje ou forro, tipo calha, chanfrada ou prismática para lâmpada tubo led 2 x 18/20 w (tecnolux ref.fle-8157/232 ou similar), completa, com lampada tubo led inclusive - Fornecimento e instalação.</t>
  </si>
  <si>
    <t>2.10.2.19</t>
  </si>
  <si>
    <t>91953</t>
  </si>
  <si>
    <t>INTERRUPTOR SIMPLES (1 MÓDULO), 10A/250V, INCLUINDO SUPORTE E PLACA - FORNECIMENTO E INSTALAÇÃO.</t>
  </si>
  <si>
    <t>2.10.2.20</t>
  </si>
  <si>
    <t>91959</t>
  </si>
  <si>
    <t>INTERRUPTOR SIMPLES (2 MÓDULOS), 10A/250V, INCLUINDO SUPORTE E PLACA - FORNECIMENTO E INSTALAÇÃO.</t>
  </si>
  <si>
    <t>2.10.2.21</t>
  </si>
  <si>
    <t>91955</t>
  </si>
  <si>
    <t>INTERRUPTOR PARALELO (1 MÓDULO), 10A/250V, INCLUINDO SUPORTE E PLACA - FORNECIMENTO E INSTALAÇÃO.</t>
  </si>
  <si>
    <t>2.10.2.22</t>
  </si>
  <si>
    <t>S150628</t>
  </si>
  <si>
    <t>Caixa de embutir para fixação de tomada, 4x 2" (ref. Tigreflex ou equivalente técnico) - Fornecimento e instalação (para interrutores).</t>
  </si>
  <si>
    <t>2.10.2.23</t>
  </si>
  <si>
    <t>DPO-EL0043</t>
  </si>
  <si>
    <t>Tomada simples-20A 2P+T de embutir, de embutir, incluindo placa+suporte+módulo tomada 20A 2p+t + caixa PVC tigreflex ou equivalente - Fornecimento e instalação.</t>
  </si>
  <si>
    <t>Composições Próprias</t>
  </si>
  <si>
    <t>2.10.2.24</t>
  </si>
  <si>
    <t>QUADRO DE DISTRIBUIÇÃO DE ENERGIA EM CHAPA DE AÇO GALVANIZADO (QDG, VESTIÁRIO) DE SOBREPOR, COM BARRAMENTO TRIFÁSICO, PARA DISJUNTOR GERAL DE 63A EM CAIXA MOLDADA E 18 DISJUNTORES DIN 100A(DIM. APROX 40X45X12,5CM) - FORNECIMENTO E INSTALAÇÃO.</t>
  </si>
  <si>
    <t>2.10.2.25</t>
  </si>
  <si>
    <t>I7410</t>
  </si>
  <si>
    <t>TRILHO SUPORTE P/ FIXAÇÃO RÁPIDA DIN</t>
  </si>
  <si>
    <t>2.10.2.26</t>
  </si>
  <si>
    <t>S13148</t>
  </si>
  <si>
    <t>Refletor Slim LED 100W de potência, branco Frio, 6500k, Autovolt, marca G-light ou similar</t>
  </si>
  <si>
    <t>2.10.2.27</t>
  </si>
  <si>
    <t>106027</t>
  </si>
  <si>
    <t>DISPOSITIVO DPS 20KA-175V OU 275V - FORNECIMENTO E INSTALAÇÃO. AF_07/2025</t>
  </si>
  <si>
    <t>2.10.3</t>
  </si>
  <si>
    <t>Sistema de Aterramento</t>
  </si>
  <si>
    <t>2.10.3.1</t>
  </si>
  <si>
    <t>S160324</t>
  </si>
  <si>
    <t>Caixa de equalização de potenciais para uso interno e externo com cinco (5) terminais para aterramento (BEP), em polipropileno, ref. TEL-902, marca de referência Termotécnica ou equivalente</t>
  </si>
  <si>
    <t>2.10.3.2</t>
  </si>
  <si>
    <t>98111</t>
  </si>
  <si>
    <t>CAIXA DE INSPEÇÃO PARA ATERRAMENTO, CIRCULAR, EM POLIETILENO, DIÂMETRO INTERNO = 0,3 M (com tampa)</t>
  </si>
  <si>
    <t>2.10.3.3</t>
  </si>
  <si>
    <t>95728</t>
  </si>
  <si>
    <t>ELETRODUTO RÍGIDO SOLDÁVEL, PVC, DN 32 MM (1"), APARENTE - FORNECIMENTO E INSTALAÇÃO. AF_01/2026</t>
  </si>
  <si>
    <t>2.10.3.4</t>
  </si>
  <si>
    <t>96985</t>
  </si>
  <si>
    <t>HASTE DE ATERRAMENTO, DIÂMETRO 5/8", COM 3 METROS - FORNECIMENTO E INSTALAÇÃO. AF_08/2023</t>
  </si>
  <si>
    <t>2.10.3.5</t>
  </si>
  <si>
    <t>00001578</t>
  </si>
  <si>
    <t>Terminal de pressão/compressão para cabo de 50 mm² (junção conexão telha com estrutura metálica)</t>
  </si>
  <si>
    <t>2.10.3.6</t>
  </si>
  <si>
    <t>S09901</t>
  </si>
  <si>
    <t>Fornecimento de molde de solda exotérmica tipo "T" para cabo 35 mm²</t>
  </si>
  <si>
    <t>2.10.3.7</t>
  </si>
  <si>
    <t>96977</t>
  </si>
  <si>
    <t>CORDOALHA DE COBRE NU 50 MM², ENTERRADA - FORNECIMENTO E INSTALAÇÃO. AF_08/2023</t>
  </si>
  <si>
    <t>2.10.3.8</t>
  </si>
  <si>
    <t>90445</t>
  </si>
  <si>
    <t>RASGO LINEAR MECANIZADO EM CONTRAPISO, PARA RAMAIS/ DISTRIBUIÇÃO DE INSTALAÇÕES HIDRÁULICAS, DIÂMETROS MAIORES QUE 40 MM E MENORES OU IGUAIS A 75 MM. AF_09/2023_PS</t>
  </si>
  <si>
    <t>2.10.3.9</t>
  </si>
  <si>
    <t>09.017.026 (E)</t>
  </si>
  <si>
    <t>CARTUCHO PARA CONEXÃO EXOTERMICA CABO/ CABO</t>
  </si>
  <si>
    <t>SIURB</t>
  </si>
  <si>
    <t>2.10.3.10</t>
  </si>
  <si>
    <t>09.017.027 (E)</t>
  </si>
  <si>
    <t>CARTUCHO PARA CONEXÃO EXOTERMICA CABO/ HASTE</t>
  </si>
  <si>
    <t>2.10.3.11</t>
  </si>
  <si>
    <t>09.080.022 (E)</t>
  </si>
  <si>
    <t>TERMINAL OU CONECTOR DE PRESSÃO - PARA CABO 35MM2</t>
  </si>
  <si>
    <t>2.10.3.12</t>
  </si>
  <si>
    <t>S02497</t>
  </si>
  <si>
    <t>Escavação manual de vala ou cava em material de 1ª categoria, profundidade até 1,50m</t>
  </si>
  <si>
    <t>m3</t>
  </si>
  <si>
    <t>2.10.3.13</t>
  </si>
  <si>
    <t>S11131</t>
  </si>
  <si>
    <t>Fornecimento de cartucho para solda exotérmica para cabo 50 mm²</t>
  </si>
  <si>
    <t>2.11</t>
  </si>
  <si>
    <t>INSTALAÇÕES HIDROSSANITÁRIAS</t>
  </si>
  <si>
    <t>2.11.1</t>
  </si>
  <si>
    <t>IMPLANTAÇÃO REDES</t>
  </si>
  <si>
    <t>2.11.1.1</t>
  </si>
  <si>
    <t>90091</t>
  </si>
  <si>
    <t>ESCAVAÇÃO MECANIZADA DE VALA COM PROF. ATÉ 1,5 M (MÉDIA MONTANTE E JUSANTE/UMA COMPOSIÇÃO POR TRECHO), ESCAVADEIRA (0,8 M3), LARG. DE 1,5 M A 2,5 M, EM SOLO DE 1A CATEGORIA, LOCAIS COM BAIXO NÍVEL DE INTERFERÊNCIA. AF_09/2024</t>
  </si>
  <si>
    <t>2.11.1.2</t>
  </si>
  <si>
    <t>93367</t>
  </si>
  <si>
    <t>REATERRO MECANIZADO DE VALA COM ESCAVADEIRA HIDRÁULICA (CAPACIDADE DA CAÇAMBA: 0,8 M³/POTÊNCIA: 111 HP), LARGURA DE 1,5 A 2,5 M, PROFUNDIDADE ATÉ 1,5 M, COM SOLO (SEM SUBSTITUIÇÃO) DE 1ª CATEGORIA, COM COMPACTADOR DE SOLOS DE PERCUSSÃO. AF_08/2023</t>
  </si>
  <si>
    <t>2.11.1.3</t>
  </si>
  <si>
    <t>97903</t>
  </si>
  <si>
    <t>CAIXA ENTERRADA HIDRÁULICA RETANGULAR EM ALVENARIA COM TIJOLOS CERÂMICOS MACIÇOS, DIMENSÕES INTERNAS: 0,8X0,8X0,6 M PARA REDE DE ESGOTO. AF_12/2020 - BDI = 23,00</t>
  </si>
  <si>
    <t>2.11.1.4</t>
  </si>
  <si>
    <t>90696</t>
  </si>
  <si>
    <t>TUBO DE PVC PARA REDE COLETORA DE ESGOTO DE PAREDE MACIÇA, DN 200 MM, JUNTA ELÁSTICA - FORNECIMENTO E ASSENTAMENTO. AF_01/2021</t>
  </si>
  <si>
    <t>2.11.1.5</t>
  </si>
  <si>
    <t>S07595</t>
  </si>
  <si>
    <t>Junção simples em pvc rígido c/ anéis, para esgoto primário, diâm = 150 x 150mm</t>
  </si>
  <si>
    <t>2.11.1.6</t>
  </si>
  <si>
    <t>00000246</t>
  </si>
  <si>
    <t>AUXILIAR DE ENCANADOR OU BOMBEIRO HIDRAULICO (HORISTA)</t>
  </si>
  <si>
    <t>2.11.1.7</t>
  </si>
  <si>
    <t>00002696</t>
  </si>
  <si>
    <t>ENCANADOR OU BOMBEIRO HIDRAULICO (HORISTA)</t>
  </si>
  <si>
    <t>2.11.1.8</t>
  </si>
  <si>
    <t>15.036.0049-A</t>
  </si>
  <si>
    <t>TUBO DE PVC RIGIDO DE 40MM, SOLDAVEL, INCLUSIVE CONEXOES E EMENDAS, EXCLUSIVE ABERTURA E FECHAMENTO DE RASGO.FORNECIMENTO EASSENTAMENTO</t>
  </si>
  <si>
    <t>2.11.1.9</t>
  </si>
  <si>
    <t>15.038.0202-0</t>
  </si>
  <si>
    <t>ADAPTADOR SOLDAVEL CURTO COM BOLSA E ROSCA PARA REGISTRO,COM DIAMETRO DE 32MMX1".FORNECIMENTO</t>
  </si>
  <si>
    <t>2.11.1.10</t>
  </si>
  <si>
    <t>I00087</t>
  </si>
  <si>
    <t>Adaptador curto, pvc rigido soldavel, c/ bolsa e rosca p/ registro, d= 40mm x 1 1/ 4"</t>
  </si>
  <si>
    <t>2.11.1.11</t>
  </si>
  <si>
    <t>I01213</t>
  </si>
  <si>
    <t>Joelho 90° pvc rigido soldavel, marrom, d= 32mm</t>
  </si>
  <si>
    <t>2.11.1.12</t>
  </si>
  <si>
    <t>05764</t>
  </si>
  <si>
    <t>JOELHO 90º DE PVC SOLDAVEL, DE 040MM</t>
  </si>
  <si>
    <t>2.11.1.13</t>
  </si>
  <si>
    <t>I02112</t>
  </si>
  <si>
    <t>Te 90° pvc rigido soldavel, marrom, d= 40mm</t>
  </si>
  <si>
    <t>2.11.1.14</t>
  </si>
  <si>
    <t>S170321</t>
  </si>
  <si>
    <t>Registro de gaveta bruto ABNT diâmetro 1" (25mm) ? Docol, Deca ou equivalente</t>
  </si>
  <si>
    <t>2.11.1.15</t>
  </si>
  <si>
    <t>94793</t>
  </si>
  <si>
    <t>REGISTRO DE GAVETA BRUTO, LATÃO, ROSCÁVEL, 1 1/4", COM ACABAMENTO E CANOPLA CROMADOS - FORNECIMENTO E INSTALAÇÃO. AF_08/2021</t>
  </si>
  <si>
    <t>2.11.1.16</t>
  </si>
  <si>
    <t>94491</t>
  </si>
  <si>
    <t>REGISTRO DE ESFERA, PVC, SOLDÁVEL, COM VOLANTE, DN 40 MM - FORNECIMENTO E INSTALAÇÃO. AF_08/2021</t>
  </si>
  <si>
    <t>2.11.1.17</t>
  </si>
  <si>
    <t>15.036.0050-0</t>
  </si>
  <si>
    <t>TUBO DE PVC RIGIDO DE 50MM, SOLDAVEL, INCLUSIVE CONEXOES E EMENDAS, EXCLUSIVE ABERTURA E FECHAMENTO DE RASGO.FORNECIMENTO EASSENTAMENTO</t>
  </si>
  <si>
    <t>2.11.1.18</t>
  </si>
  <si>
    <t>98061</t>
  </si>
  <si>
    <t>FILTRO ANAERÓBIO CIRCULAR, EM CONCRETO PRÉ-MOLDADO, DIÂMETRO INTERNO = 2,88 M, ALTURA INTERNA = 1,50 M, VOLUME ÚTIL: 7817,3 L (PARA 75 CONTRIBUINTES). AF_12/2020</t>
  </si>
  <si>
    <t>2.11.1.19</t>
  </si>
  <si>
    <t>98056</t>
  </si>
  <si>
    <t>TANQUE SÉPTICO CIRCULAR, EM CONCRETO PRÉ-MOLDADO, DIÂMETRO INTERNO = 2,38 M, ALTURA INTERNA = 3,0 M, VOLUME ÚTIL: 12234,2 L (PARA 86 CONTRIBUINTES). AF_12/2020</t>
  </si>
  <si>
    <t>2.11.1.20</t>
  </si>
  <si>
    <t>95567</t>
  </si>
  <si>
    <t>TUBO DE CONCRETO (SIMPLES) PARA REDES COLETORAS DE ÁGUAS PLUVIAIS, DIÂMETRO DE 300 MM, JUNTA RÍGIDA, INSTALADO EM LOCAL COM BAIXO NÍVEL DE INTERFERÊNCIAS - FORNECIMENTO E ASSENTAMENTO. AF_03/2024</t>
  </si>
  <si>
    <t>2.11.1.21</t>
  </si>
  <si>
    <t>00020181</t>
  </si>
  <si>
    <t>TE, PVC, SERIE R, 150 X 150 MM, PARA ESGOTO PREDIAL</t>
  </si>
  <si>
    <t>2.11.1.22</t>
  </si>
  <si>
    <t>89403</t>
  </si>
  <si>
    <t>TUBO, PVC, SOLDÁVEL, DE 32MM, INSTALADO EM RAMAL DE DISTRIBUIÇÃO DE ÁGUA - FORNECIMENTO E INSTALAÇÃO. AF_06/2022</t>
  </si>
  <si>
    <t>2.11.1.23</t>
  </si>
  <si>
    <t>H639</t>
  </si>
  <si>
    <t>BUCHA DE REDUÇÃO SOLDAVEL LONGA 110 X 60 MM</t>
  </si>
  <si>
    <t>2.11.1.24</t>
  </si>
  <si>
    <t>ED-32784</t>
  </si>
  <si>
    <t>CAIXA DE CAPTAÇÃO EM ALVENARIA COM FUNDO DRENANTE E TAMPA DE CONCRETO, DIMENSÃO INTERNA (120X120X150)CM, INCLUSIVE ESCAVAÇÃO E REATERRO, EXCLUSIVE BOTA-FORA</t>
  </si>
  <si>
    <t>2.11.1.25</t>
  </si>
  <si>
    <t>S01742</t>
  </si>
  <si>
    <t>Sumidouro paredes com blocos cerâmicos 6 furos e dimensões internas de 3,00 x 1,50 x 1,00 m</t>
  </si>
  <si>
    <t>2.11.2</t>
  </si>
  <si>
    <t>INSTALAÇÃO DE AGUA FRIA</t>
  </si>
  <si>
    <t>2.11.2.1</t>
  </si>
  <si>
    <t>89497</t>
  </si>
  <si>
    <t>JOELHO 90 GRAUS, PVC, SOLDÁVEL, DN 40MM, INSTALADO EM PRUMADA DE ÁGUA - FORNECIMENTO E INSTALAÇÃO. AF_06/2022</t>
  </si>
  <si>
    <t>2.11.2.2</t>
  </si>
  <si>
    <t>89498</t>
  </si>
  <si>
    <t>JOELHO 45 GRAUS, PVC, SOLDÁVEL, DN 40MM, INSTALADO EM PRUMADA DE ÁGUA - FORNECIMENTO E INSTALAÇÃO. AF_06/2022</t>
  </si>
  <si>
    <t>2.11.2.3</t>
  </si>
  <si>
    <t>S89448S</t>
  </si>
  <si>
    <t>Tubo, pvc, soldável, de 40mm, instalado em prumada de água - fornecimento e instalação. af_06/2022</t>
  </si>
  <si>
    <t>2.11.2.4</t>
  </si>
  <si>
    <t>2.11.2.5</t>
  </si>
  <si>
    <t>AP 04.15.0415 (/)</t>
  </si>
  <si>
    <t>Registro de esfera de PVC rígido, soldável, diâmetro de 40mm. Fornecimento e instalação.(desonerado)</t>
  </si>
  <si>
    <t>SCO</t>
  </si>
  <si>
    <t>2.11.2.6</t>
  </si>
  <si>
    <t>I01442</t>
  </si>
  <si>
    <t>Luva pvc rigido soldavel, marrom, d= 40mm</t>
  </si>
  <si>
    <t>2.11.2.7</t>
  </si>
  <si>
    <t>I063523</t>
  </si>
  <si>
    <t>REGISTRO DE GAVETA CROMADO 1 1/4" COM CANOPLA</t>
  </si>
  <si>
    <t>2.11.2.8</t>
  </si>
  <si>
    <t>94792</t>
  </si>
  <si>
    <t>REGISTRO DE GAVETA BRUTO, LATÃO, ROSCÁVEL, 1", COM ACABAMENTO E CANOPLA CROMADOS - FORNECIMENTO E INSTALAÇÃO. AF_08/2021</t>
  </si>
  <si>
    <t>2.11.2.9</t>
  </si>
  <si>
    <t>89987</t>
  </si>
  <si>
    <t>REGISTRO DE GAVETA BRUTO, LATÃO, ROSCÁVEL, 3/4", COM ACABAMENTO E CANOPLA CROMADOS - FORNECIMENTO E INSTALAÇÃO. AF_08/2021</t>
  </si>
  <si>
    <t>2.11.2.10</t>
  </si>
  <si>
    <t>S170346</t>
  </si>
  <si>
    <t>Válvula de descarga eco com canopla cromada de 40mm (11/4"), marcas de referência Fabrimar, Deca ou Docol</t>
  </si>
  <si>
    <t>2.11.2.11</t>
  </si>
  <si>
    <t>MATED-11492</t>
  </si>
  <si>
    <t>TUBO DE LIGAÇÃO DE LATÃO COM CANOPLA PARA BACIA E SPUD (COMPRIMENTO: 250MM/ DIÂMETRO DA SEÇÃO: 38mm/TIPO DE ACABAMENTO: CROMADO)</t>
  </si>
  <si>
    <t>2.11.2.12</t>
  </si>
  <si>
    <t>2.11.2.13</t>
  </si>
  <si>
    <t>15.038.0203-0</t>
  </si>
  <si>
    <t>ADAPTADOR SOLDAVEL CURTO COM BOLSA E ROSCA PARA REGISTRO,COM DIAMETRO DE 40MMX1.1/4".FORNECIMENTO</t>
  </si>
  <si>
    <t>2.11.2.14</t>
  </si>
  <si>
    <t>S01072</t>
  </si>
  <si>
    <t>Bucha de redução curta de pvc rígido soldável, marrom, diâm = 32 x 25mm</t>
  </si>
  <si>
    <t>2.11.2.15</t>
  </si>
  <si>
    <t>S01081</t>
  </si>
  <si>
    <t>Bucha de redução longa de pvc rígido soldável, marrom, diâm = 40 x 25mm</t>
  </si>
  <si>
    <t>2.11.2.16</t>
  </si>
  <si>
    <t>S01073</t>
  </si>
  <si>
    <t>Bucha de redução curta de pvc rígido soldável, marrom, diâm = 40 x 32mm</t>
  </si>
  <si>
    <t>2.11.2.17</t>
  </si>
  <si>
    <t>I10358</t>
  </si>
  <si>
    <t>Registro esfera PVC soldável Ø 32mm</t>
  </si>
  <si>
    <t>2.11.2.18</t>
  </si>
  <si>
    <t>S89481S</t>
  </si>
  <si>
    <t>Joelho 90 graus, pvc, soldável, dn 25mm, instalado em prumada de água - fornecimento e instalação. af_06/2022</t>
  </si>
  <si>
    <t>2.11.2.19</t>
  </si>
  <si>
    <t>S89492S</t>
  </si>
  <si>
    <t>Joelho 90 graus, pvc, soldável, dn 32mm, instalado em prumada de água - fornecimento e instalação. af_06/2022</t>
  </si>
  <si>
    <t>2.11.2.20</t>
  </si>
  <si>
    <t>S89424S</t>
  </si>
  <si>
    <t>Luva, pvc, soldável, dn 25mm, instalado em ramal de distribuição de água - fornecimento e instalação. af_06/2022</t>
  </si>
  <si>
    <t>2.11.2.21</t>
  </si>
  <si>
    <t>S89431S</t>
  </si>
  <si>
    <t>Luva, pvc, soldável, dn 32mm, instalado em ramal de distribuição de água - fornecimento e instalação. af_06/2022</t>
  </si>
  <si>
    <t>2.11.2.22</t>
  </si>
  <si>
    <t>2.11.2.23</t>
  </si>
  <si>
    <t>89446</t>
  </si>
  <si>
    <t>TUBO, PVC, SOLDÁVEL, DE 25MM, INSTALADO EM PRUMADA DE ÁGUA - FORNECIMENTO E INSTALAÇÃO. AF_06/2022</t>
  </si>
  <si>
    <t>2.11.2.24</t>
  </si>
  <si>
    <t>89447</t>
  </si>
  <si>
    <t>TUBO, PVC, SOLDÁVEL, DE 32MM, INSTALADO EM PRUMADA DE ÁGUA - FORNECIMENTO E INSTALAÇÃO. AF_06/2022</t>
  </si>
  <si>
    <t>2.11.2.25</t>
  </si>
  <si>
    <t>89440</t>
  </si>
  <si>
    <t>TE, PVC, SOLDÁVEL, DN 25MM, INSTALADO EM RAMAL DE DISTRIBUIÇÃO DE ÁGUA - FORNECIMENTO E INSTALAÇÃO. AF_06/2022</t>
  </si>
  <si>
    <t>2.11.2.26</t>
  </si>
  <si>
    <t>89620</t>
  </si>
  <si>
    <t>TE, PVC, SOLDÁVEL, DN 32MM, INSTALADO EM PRUMADA DE ÁGUA - FORNECIMENTO E INSTALAÇÃO. AF_06/2022</t>
  </si>
  <si>
    <t>2.11.2.27</t>
  </si>
  <si>
    <t>C1562</t>
  </si>
  <si>
    <t>JOELHO REDUÇÃO PVC SOLD. AZUL D=25mmX1/2"</t>
  </si>
  <si>
    <t>2.11.2.28</t>
  </si>
  <si>
    <t>2.11.2.29</t>
  </si>
  <si>
    <t>2.11.2.30</t>
  </si>
  <si>
    <t>89985</t>
  </si>
  <si>
    <t>REGISTRO DE PRESSÃO BRUTO, LATÃO, ROSCÁVEL, 3/4", COM ACABAMENTO E CANOPLA CROMADOS - FORNECIMENTO E INSTALAÇÃO. AF_08/2021</t>
  </si>
  <si>
    <t>2.11.2.31</t>
  </si>
  <si>
    <t>102617</t>
  </si>
  <si>
    <t>CAIXA D´ÁGUA EM POLIÉSTER REFORÇADO COM FIBRA DE VIDRO, 5000 LITROS - FORNECIMENTO E INSTALAÇÃO. AF_06/2021</t>
  </si>
  <si>
    <t>2.11.2.32</t>
  </si>
  <si>
    <t>S89427S</t>
  </si>
  <si>
    <t>Luva com bucha de latão, pvc, soldável, dn 25mm x 3/4, instalado em ramal de distribuição de água - fornecimento e instalação. af_06/2022</t>
  </si>
  <si>
    <t>2.11.2.33</t>
  </si>
  <si>
    <t>ED-50309</t>
  </si>
  <si>
    <t>BOLSA DE LIGAÇÃO DE BORRACHA, DIÂMETRO DE 1.1/2", PARA VASO SANITÁRIO, EXCLUSIVE TUBO DE LIGAÇÃO</t>
  </si>
  <si>
    <t>2.11.2.34</t>
  </si>
  <si>
    <t>86884</t>
  </si>
  <si>
    <t>ENGATE FLEXÍVEL EM PLÁSTICO BRANCO, 1/2" X 30CM - FORNECIMENTO E INSTALAÇÃO. AF_02/2026</t>
  </si>
  <si>
    <t>2.11.2.35</t>
  </si>
  <si>
    <t>S01037</t>
  </si>
  <si>
    <t>Adaptador de pvc rígido soldável curto c/ bolsa e rosca p/ registro diâm = 25mm x 3/4"</t>
  </si>
  <si>
    <t>2.11.2.36</t>
  </si>
  <si>
    <t>2.11.2.37</t>
  </si>
  <si>
    <t>89356</t>
  </si>
  <si>
    <t>TUBO, PVC, SOLDÁVEL, DE 25MM, INSTALADO EM RAMAL OU SUB-RAMAL DE ÁGUA - FORNECIMENTO E INSTALAÇÃO. AF_06/2022</t>
  </si>
  <si>
    <t>2.11.2.38</t>
  </si>
  <si>
    <t>99260</t>
  </si>
  <si>
    <t>CAIXA ENTERRADA HIDRÁULICA RETANGULAR, EM ALVENARIA COM BLOCOS DE CONCRETO, DIMENSÕES INTERNAS: 0,6X0,6X0,6 M PARA REDE DE DRENAGEM. AF_12/2020</t>
  </si>
  <si>
    <t>2.11.3</t>
  </si>
  <si>
    <t>EQUIPAMENTOS SANITÁRIOS</t>
  </si>
  <si>
    <t>2.11.3.1</t>
  </si>
  <si>
    <t>S03690</t>
  </si>
  <si>
    <t>Torneira pressmatic compact de mesa, DOCOL 17160606 ou similar</t>
  </si>
  <si>
    <t>2.11.3.2</t>
  </si>
  <si>
    <t>86914</t>
  </si>
  <si>
    <t>TORNEIRA CROMADA 1/2 OU 3/4 PARA TANQUE, PADRÃO MÉDIO - FORNECIMENTO E INSTALAÇÃO. AF_01/2020</t>
  </si>
  <si>
    <t>2.11.3.3</t>
  </si>
  <si>
    <t>H513</t>
  </si>
  <si>
    <t>VASO SANITARIO COM CAIXA ACOPLADA COM DUPLO ACIONAMENTO</t>
  </si>
  <si>
    <t>2.11.3.4</t>
  </si>
  <si>
    <t>77241</t>
  </si>
  <si>
    <t>TORNEIRA C/ ACIONAMENTO POR ALAVANCA (CLÍNICA) 1/2"</t>
  </si>
  <si>
    <t>2.11.3.5</t>
  </si>
  <si>
    <t>C4635</t>
  </si>
  <si>
    <t>BACIA SANITÁRIA PARA CADEIRANTES C/ ASSENTO (ABERTURA FRONTAL)</t>
  </si>
  <si>
    <t>2.11.3.6</t>
  </si>
  <si>
    <t>H148</t>
  </si>
  <si>
    <t>CUBA DE LOUÇA DE EMBUTIR OVAL MÉDIA (48,5 X 37,5 CM - MEDIDAS APROXIMADAS)</t>
  </si>
  <si>
    <t>2.11.3.7</t>
  </si>
  <si>
    <t>S050206</t>
  </si>
  <si>
    <t>Divisória de granito cinza andorinha com 3 cm de espessura, fixada com cantoneira de ferro cromado INCLUSIVE BANCADAS</t>
  </si>
  <si>
    <t>2.11.3.8</t>
  </si>
  <si>
    <t>230176</t>
  </si>
  <si>
    <t>BARRA DE APOIO EM AÇO INOX - 80 E UMA DE 40CM</t>
  </si>
  <si>
    <t>2.11.3.9</t>
  </si>
  <si>
    <t>S04458</t>
  </si>
  <si>
    <t>Divisória em granito cinza andorinha para mictórios, polido, e=2cm, inclusive fixação - Rev 02</t>
  </si>
  <si>
    <t>2.11.3.10</t>
  </si>
  <si>
    <t>86906</t>
  </si>
  <si>
    <t>TORNEIRA CROMADA DE MESA, 1/2 OU 3/4 , PARA LAVATÓRIO, PADRÃO POPULAR - FORNECIMENTO E INSTALAÇÃO. AF_01/2020</t>
  </si>
  <si>
    <t>2.11.3.11</t>
  </si>
  <si>
    <t>2.11.3.12</t>
  </si>
  <si>
    <t>100858</t>
  </si>
  <si>
    <t>MICTÓRIO SIFONADO LOUÇA BRANCA PADRÃO MÉDIO FORNECIMENTO E INSTALAÇÃO. AF_01/2020</t>
  </si>
  <si>
    <t>2.11.3.13</t>
  </si>
  <si>
    <t>100868</t>
  </si>
  <si>
    <t>BARRA DE APOIO RETA, EM ACO INOX POLIDO, COMPRIMENTO 80 CM, FIXADA NA PAREDE - FORNECIMENTO E INSTALAÇÃO. AF_01/2020</t>
  </si>
  <si>
    <t>2.11.3.14</t>
  </si>
  <si>
    <t>100866</t>
  </si>
  <si>
    <t>BARRA DE APOIO RETA, EM AÇO INOX POLIDO, COMPRIMENTO 60 CM, FIXADA NA PAREDE - FORNECIMENTO E INSTALAÇÃO. AF_02/2026</t>
  </si>
  <si>
    <t>2.11.3.15</t>
  </si>
  <si>
    <t>95547</t>
  </si>
  <si>
    <t>SABONETEIRA PLÁSTICA TIPO DISPENSER PARA SABONETE LÍQUIDO COM RESERVATÓRIO 800 A 1500 ML, INCLUSO FIXAÇÃO. AF_02/2026</t>
  </si>
  <si>
    <t>2.11.3.16</t>
  </si>
  <si>
    <t>100874</t>
  </si>
  <si>
    <t>PUXADOR PARA PCD, FIXADO NA PORTA - FORNECIMENTO E INSTALAÇÃO. AF_02/2026</t>
  </si>
  <si>
    <t>2.11.3.17</t>
  </si>
  <si>
    <t>95544</t>
  </si>
  <si>
    <t>PAPELEIRA DE PAREDE EM METAL CROMADO SEM TAMPA, INCLUSO FIXAÇÃO. AF_02/2026</t>
  </si>
  <si>
    <t>2.11.3.18</t>
  </si>
  <si>
    <t>100849</t>
  </si>
  <si>
    <t>ASSENTO SANITÁRIO CONVENCIONAL - FORNECIMENTO E INSTALAÇÃO. AF_02/2026</t>
  </si>
  <si>
    <t>2.11.3.19</t>
  </si>
  <si>
    <t>00036521</t>
  </si>
  <si>
    <t>LAVATORIO DE CANTO DE LOUCA BRANCA, SUSPENSO (SEM COLUNA), DIMENSOES *40 X 30* CM (L X C)</t>
  </si>
  <si>
    <t>2.11.3.20</t>
  </si>
  <si>
    <t>95471</t>
  </si>
  <si>
    <t>BACIA SANITÁRIA EM LOUÇA BRANCA PARA PCD SEM FURO FRONTAL, COM TUBO DE LIGAÇÃO CROMADO, SEM ASSENTO - FORNECIMENTO E INSTALAÇÃO. AF_02/2026_PS</t>
  </si>
  <si>
    <t>2.11.3.21</t>
  </si>
  <si>
    <t>95469</t>
  </si>
  <si>
    <t>BACIA SANITÁRIA EM LOUÇA BRANCA, COM TUBO DE LIGAÇÃO CROMADO - FORNECIMENTO E INSTALAÇÃO. AF_02/2026_PS</t>
  </si>
  <si>
    <t>2.11.3.22</t>
  </si>
  <si>
    <t>100860</t>
  </si>
  <si>
    <t>CHUVEIRO ELÉTRICO COMUM CORPO PLÁSTICO, TIPO DUCHA - FORNECIMENTO E INSTALAÇÃO. AF_02/2026</t>
  </si>
  <si>
    <t>2.11.4</t>
  </si>
  <si>
    <t>INSTALAÇÃO SANITÁRIA</t>
  </si>
  <si>
    <t>2.11.4.1</t>
  </si>
  <si>
    <t>C3586</t>
  </si>
  <si>
    <t>CAIXA SIFONADA 150X150X50cm COM GRELHA - PADRÃO POPULAR</t>
  </si>
  <si>
    <t>2.11.4.2</t>
  </si>
  <si>
    <t>O.02.000.064510</t>
  </si>
  <si>
    <t>Sifão de PVC rígido tipo copo 1" x 1 1/2", com tubo de ligação ajustável; ref. Akros 43.003-2 ou equivalente</t>
  </si>
  <si>
    <t>2.11.4.3</t>
  </si>
  <si>
    <t>I38643S</t>
  </si>
  <si>
    <t>Valvula em metal cromado para lavatorio, 1" sem ladrao</t>
  </si>
  <si>
    <t>2.11.4.4</t>
  </si>
  <si>
    <t>I00801</t>
  </si>
  <si>
    <t>Curva 90° curta pvc sanitario d= 100mm</t>
  </si>
  <si>
    <t>2.11.4.5</t>
  </si>
  <si>
    <t>S01667</t>
  </si>
  <si>
    <t>Bucha de redução longa em pvc rígido c/ anéis, para esgoto secundário, diâm = 50 x 40mm</t>
  </si>
  <si>
    <t>2.11.4.6</t>
  </si>
  <si>
    <t>S01638</t>
  </si>
  <si>
    <t>Junção simples em pvc rígido c/ anéis, para esgoto primário, diâm = 100 x 100mm</t>
  </si>
  <si>
    <t>2.11.4.7</t>
  </si>
  <si>
    <t>S01633</t>
  </si>
  <si>
    <t>Junção simples em pvc rígido c/ anéis, para esgoto primário, diâm = 50 x 50mm</t>
  </si>
  <si>
    <t>2.11.4.8</t>
  </si>
  <si>
    <t>90694</t>
  </si>
  <si>
    <t>TUBO DE PVC PARA REDE COLETORA DE ESGOTO DE PAREDE MACIÇA, DN 100 MM, JUNTA ELÁSTICA - FORNECIMENTO E ASSENTAMENTO. AF_01/2021</t>
  </si>
  <si>
    <t>2.11.4.9</t>
  </si>
  <si>
    <t>IT 14.05.0103 (/)</t>
  </si>
  <si>
    <t>Tubo de PVC rígido para esgoto, com diâmetro de 50mm. Fornecimento e instalação.(desonerado)</t>
  </si>
  <si>
    <t>2.11.4.10</t>
  </si>
  <si>
    <t>S01670</t>
  </si>
  <si>
    <t>Joelho de 45° em pvc rígido c/ anéis, para esgoto secundário, diâm = 40mm</t>
  </si>
  <si>
    <t>2.11.4.11</t>
  </si>
  <si>
    <t>89783</t>
  </si>
  <si>
    <t>JUNÇÃO SIMPLES, PVC, SERIE NORMAL, ESGOTO PREDIAL, DN 40 MM, JUNTA SOLDÁVEL, FORNECIDO E INSTALADO EM RAMAL DE DESCARGA OU RAMAL DE ESGOTO SANITÁRIO. AF_08/2022</t>
  </si>
  <si>
    <t>2.11.4.12</t>
  </si>
  <si>
    <t>I01428</t>
  </si>
  <si>
    <t>Luva simples pvc p/esgoto secundario, d = 40mm</t>
  </si>
  <si>
    <t>2.11.4.13</t>
  </si>
  <si>
    <t>S07594</t>
  </si>
  <si>
    <t>Terminal de ventilação em pvc rígido soldável, para esgoto primário, diâm = 75mm</t>
  </si>
  <si>
    <t>2.11.4.14</t>
  </si>
  <si>
    <t>2.11.4.15</t>
  </si>
  <si>
    <t>2.11.4.16</t>
  </si>
  <si>
    <t>S09853</t>
  </si>
  <si>
    <t>Caixa de passagem em alvenaria de tijolos maciços esp. = 0,12m, dim. int.= 0,80x0,80x1,50m</t>
  </si>
  <si>
    <t>2.11.4.17</t>
  </si>
  <si>
    <t>S01537</t>
  </si>
  <si>
    <t>Curva 45° curta em pvc rígido soldável, diâm = 100mm</t>
  </si>
  <si>
    <t>2.11.4.18</t>
  </si>
  <si>
    <t>S01543</t>
  </si>
  <si>
    <t>Curva 45° longa em pvc rígido soldável, diâm = 50mm - Rev 01_10/2022</t>
  </si>
  <si>
    <t>2.11.4.19</t>
  </si>
  <si>
    <t>89711</t>
  </si>
  <si>
    <t>TUBO PVC, SERIE NORMAL, ESGOTO PREDIAL, DN 40 MM, FORNECIDO E INSTALADO EM RAMAL DE DESCARGA OU RAMAL DE ESGOTO SANITÁRIO. AF_08/2022</t>
  </si>
  <si>
    <t>2.11.4.20</t>
  </si>
  <si>
    <t>89799</t>
  </si>
  <si>
    <t>TUBO PVC, SERIE NORMAL, ESGOTO PREDIAL, DN 75 MM, FORNECIDO E INSTALADO EM PRUMADA DE ESGOTO SANITÁRIO OU VENTILAÇÃO. AF_08/2022</t>
  </si>
  <si>
    <t>2.11.4.21</t>
  </si>
  <si>
    <t>89784</t>
  </si>
  <si>
    <t>TE, PVC, SERIE NORMAL, ESGOTO PREDIAL, DN 50 X 50 MM, JUNTA ELÁSTICA, FORNECIDO E INSTALADO EM RAMAL DE DESCARGA OU RAMAL DE ESGOTO SANITÁRIO. AF_08/2022</t>
  </si>
  <si>
    <t>2.12</t>
  </si>
  <si>
    <t>INSTALAÇÕES DE COMBATE A INCÊNDIO</t>
  </si>
  <si>
    <t>2.12.1</t>
  </si>
  <si>
    <t>00037539</t>
  </si>
  <si>
    <t>PLACA DE SINALIZACAO DE SEGURANCA CONTRA INCENDIO, FOTOLUMINESCENTE, RETANGULAR, *13 X 26* CM, EM PVC *2* MM ANTI-CHAMAS (SIMBOLOS, CORES E PICTOGRAMAS CONFORME NBR 16820)</t>
  </si>
  <si>
    <t>2.12.2</t>
  </si>
  <si>
    <t>00037556</t>
  </si>
  <si>
    <t>PLACA DE SINALIZACAO DE SEGURANCA CONTRA INCENDIO, FOTOLUMINESCENTE, QUADRADA, *20 X 20* CM, EM PVC *2* MM ANTI-CHAMAS (SIMBOLOS, CORES E PICTOGRAMAS CONFORME NBR 16820)</t>
  </si>
  <si>
    <t>2.12.3</t>
  </si>
  <si>
    <t>I12224</t>
  </si>
  <si>
    <t>Placa indicativa de "PERIGO PROIBIDO FUMAR" em pvc, dim.: 20 x 30 cm</t>
  </si>
  <si>
    <t>2.12.4</t>
  </si>
  <si>
    <t>085006</t>
  </si>
  <si>
    <t>EXTINTOR MULTI USO EM PO A B C (6 KG) - CAPACIDADE EXTINTORA 3A 20BC</t>
  </si>
  <si>
    <t>2.12.5</t>
  </si>
  <si>
    <t>00038774</t>
  </si>
  <si>
    <t>LUMINARIA DE EMERGENCIA 30 LEDS, POTENCIA 2 W, BATERIA DE LITIO, AUTONOMIA DE 6 HORAS</t>
  </si>
  <si>
    <t>2.13</t>
  </si>
  <si>
    <t>COBERTURA</t>
  </si>
  <si>
    <t>2.13.1</t>
  </si>
  <si>
    <t>92612</t>
  </si>
  <si>
    <t>FABRICAÇÃO E INSTALAÇÃO DE TESOURA INTEIRA EM AÇO, VÃO DE 8 M, PARA TELHA ONDULADA DE FIBROCIMENTO, METÁLICA, PLÁSTICA OU TERMOACÚSTICA, INCLUSO IÇAMENTO, EXCLUSIVE PINTURA. AF_10/2025</t>
  </si>
  <si>
    <t>2.13.2</t>
  </si>
  <si>
    <t>92608</t>
  </si>
  <si>
    <t>FABRICAÇÃO E INSTALAÇÃO DE TESOURA INTEIRA EM AÇO, VÃO DE 6 M, PARA TELHA ONDULADA DE FIBROCIMENTO, METÁLICA, PLÁSTICA OU TERMOACÚSTICA, INCLUSO IÇAMENTO, EXCLUSIVE PINTURA. AF_10/2025</t>
  </si>
  <si>
    <t>2.13.3</t>
  </si>
  <si>
    <t>92580</t>
  </si>
  <si>
    <t>TRAMA DE AÇO COMPOSTA POR TERÇAS PARA TELHADOS DE ATÉ 2 ÁGUAS PARA TELHA ONDULADA DE FIBROCIMENTO, METÁLICA, PLÁSTICA OU TERMOACÚSTICA, INCLUSO TRANSPORTE VERTICAL, EXCLUSIVE PINTURA. AF_10/2025_PS</t>
  </si>
  <si>
    <t>2.13.4</t>
  </si>
  <si>
    <t>100719</t>
  </si>
  <si>
    <t>PINTURA COM TINTA ALQUIDICA DE FUNDO (TIPO ZARCAO) PULVERIZADA SOBRE PERFIL METALICO EXECUTADO EM FABRICA (POR DEMAO). AF_01/2020</t>
  </si>
  <si>
    <t>2.13.5</t>
  </si>
  <si>
    <t>100716</t>
  </si>
  <si>
    <t>JATEAMENTO ABRASIVO COM GRANALHA DE AÇO EM PERFIL METÁLICO EM FÁBRICA. AF_01/2020</t>
  </si>
  <si>
    <t>2.13.6</t>
  </si>
  <si>
    <t>C4395</t>
  </si>
  <si>
    <t>PERFIL "U" EM ALUMÍNIO 3/4" x 3/4" P/ COBERTURA</t>
  </si>
  <si>
    <t>2.13.7</t>
  </si>
  <si>
    <t>I12880</t>
  </si>
  <si>
    <t>Chumbador de aço galvanizado 5/8" x 8"</t>
  </si>
  <si>
    <t>2.13.8</t>
  </si>
  <si>
    <t>S11092</t>
  </si>
  <si>
    <t>Tabeira de madeira lei, 1a qualidade, 2,5x10,0cm para beiral de telhado (PVC)</t>
  </si>
  <si>
    <t>2.13.9</t>
  </si>
  <si>
    <t>S04449</t>
  </si>
  <si>
    <t>Forro de pvc, em réguas de 10 ou 20 cm, aplicado, inclusive estrutura para fixação (perfis em PVC) marca Araforros ou similar, instalado - Rev 06_10/2021 (Beiral)</t>
  </si>
  <si>
    <t>2.13.10</t>
  </si>
  <si>
    <t>2.56.96</t>
  </si>
  <si>
    <t>CUMEEIRA ACO GALV. PINT PO/COIL-COATING PERFIL OND/TRAP E=0,80M H ATE 40MM</t>
  </si>
  <si>
    <t>2.13.11</t>
  </si>
  <si>
    <t>94213</t>
  </si>
  <si>
    <t>TELHAMENTO COM TELHA DE AÇO/ALUMÍNIO E = 0,5 MM, COM ATÉ 2 ÁGUAS, INCLUSO IÇAMENTO. AF_06/2026</t>
  </si>
  <si>
    <t>2.14</t>
  </si>
  <si>
    <t>PINTURAS</t>
  </si>
  <si>
    <t>2.14.1</t>
  </si>
  <si>
    <t>PINTURA INTERNA</t>
  </si>
  <si>
    <t>2.14.1.1</t>
  </si>
  <si>
    <t>88485</t>
  </si>
  <si>
    <t>FUNDO SELADOR ACRÍLICO, APLICAÇÃO MANUAL EM PAREDE, UMA DEMÃO. AF_04/2023</t>
  </si>
  <si>
    <t>2.14.1.2</t>
  </si>
  <si>
    <t>88495</t>
  </si>
  <si>
    <t>EMASSAMENTO COM MASSA LÁTEX, APLICAÇÃO EM PAREDE, UMA DEMÃO, LIXAMENTO MANUAL. AF_04/2023</t>
  </si>
  <si>
    <t>2.14.1.3</t>
  </si>
  <si>
    <t>88489</t>
  </si>
  <si>
    <t>PINTURA LÁTEX ACRÍLICA PREMIUM, APLICAÇÃO MANUAL EM PAREDES, DUAS DEMÃOS. AF_04/2023</t>
  </si>
  <si>
    <t>2.14.2</t>
  </si>
  <si>
    <t>PINTURA EXTERNA</t>
  </si>
  <si>
    <t>2.14.2.1</t>
  </si>
  <si>
    <t>88415</t>
  </si>
  <si>
    <t>APLICAÇÃO MANUAL DE FUNDO SELADOR ACRÍLICO EM PAREDES EXTERNAS DE CASAS. AF_03/2024</t>
  </si>
  <si>
    <t>2.14.2.2</t>
  </si>
  <si>
    <t>95626</t>
  </si>
  <si>
    <t>APLICAÇÃO MANUAL DE TINTA LÁTEX ACRÍLICA EM PAREDE EXTERNAS DE CASAS, DUAS DEMÃOS. AF_03/2024</t>
  </si>
  <si>
    <t>2.14.3</t>
  </si>
  <si>
    <t>ESQUADRIAS DE MADEIRA</t>
  </si>
  <si>
    <t>2.14.3.1</t>
  </si>
  <si>
    <t>102197</t>
  </si>
  <si>
    <t>PINTURA FUNDO NIVELADOR ALQUÍDICO BRANCO EM MADEIRA. AF_01/2021</t>
  </si>
  <si>
    <t>2.14.3.2</t>
  </si>
  <si>
    <t>102219</t>
  </si>
  <si>
    <t>PINTURA TINTA DE ACABAMENTO (PIGMENTADA) ESMALTE SINTÉTICO ACETINADO EM MADEIRA, 2 DEMÃOS. AF_01/2021</t>
  </si>
  <si>
    <t>2.15</t>
  </si>
  <si>
    <t>DRENAGEM PLUVIAL</t>
  </si>
  <si>
    <t>2.15.1</t>
  </si>
  <si>
    <t>00012583</t>
  </si>
  <si>
    <t>TUBO DE CONCRETO SIMPLES POROSO PARA DRENAGEM (DRENO POROSO), COM ENCAIXE MACHO E FEMEA, DIAMETRO NOMINAL DE 200 MM</t>
  </si>
  <si>
    <t>2.15.2</t>
  </si>
  <si>
    <t>S08579</t>
  </si>
  <si>
    <t>Assentamento de tubo de concreto poroso d=0.20 m</t>
  </si>
  <si>
    <t>2.15.3</t>
  </si>
  <si>
    <t>95695</t>
  </si>
  <si>
    <t>CURVA 90 GRAUS, PVC, SERIE R, ÁGUA PLUVIAL, DN 100 MM, JUNTA ELÁSTICA, FORNECIDO E INSTALADO EM CONDUTORES VERTICAIS DE ÁGUAS PLUVIAIS. AF_06/2022</t>
  </si>
  <si>
    <t>2.15.4</t>
  </si>
  <si>
    <t>89584</t>
  </si>
  <si>
    <t>JOELHO 90 GRAUS, PVC, SERIE R, ÁGUA PLUVIAL, DN 100 MM, JUNTA ELÁSTICA, FORNECIDO E INSTALADO EM CONDUTORES VERTICAIS DE ÁGUAS PLUVIAIS. AF_06/2022</t>
  </si>
  <si>
    <t>2.15.5</t>
  </si>
  <si>
    <t>89578</t>
  </si>
  <si>
    <t>TUBO PVC, SÉRIE R, ÁGUA PLUVIAL, DN 100 MM, FORNECIDO E INSTALADO EM CONDUTORES VERTICAIS DE ÁGUAS PLUVIAIS. AF_06/2022</t>
  </si>
  <si>
    <t>2.15.6</t>
  </si>
  <si>
    <t>00012626</t>
  </si>
  <si>
    <t>SUPORTE METALICO PARA CALHA PLUVIAL, ZINCADO, DOBRADO, DIAMETRO ENTRE 119 E 170 MM, PARA DRENAGEM PREDIAL</t>
  </si>
  <si>
    <t>2.15.7</t>
  </si>
  <si>
    <t>2.15.8</t>
  </si>
  <si>
    <t>2.15.9</t>
  </si>
  <si>
    <t>97904</t>
  </si>
  <si>
    <t>CAIXA ENTERRADA HIDRÁULICA RETANGULAR EM ALVENARIA COM TIJOLOS CERÂMICOS MACIÇOS, DIMENSÕES INTERNAS: 1X1X0,6 M PARA REDE DE ESGOTO. AF_12/2020</t>
  </si>
  <si>
    <t>2.15.10</t>
  </si>
  <si>
    <t>4816016</t>
  </si>
  <si>
    <t>Rachão ou pedra de mão produzida</t>
  </si>
  <si>
    <t>SICRO NOVO</t>
  </si>
  <si>
    <t>m³</t>
  </si>
  <si>
    <t>2.15.11</t>
  </si>
  <si>
    <t>ESCAVAÇÃO MECANIZADA DE VALA COM PROF. ATÉ 1,5 M (MÉDIA MONTANTE E JUSANTE/UMA COMPOSIÇÃO POR TRECHO), ESCAVADEIRA (0,8 M3),LARG. MENOR QUE 1,5 M, EM SOLO DE 1A CATEGORIA, LOCAIS COM BAIXO NÍVEL DE INTERFERÊNCIA. AF_09/2024</t>
  </si>
  <si>
    <t>2.15.12</t>
  </si>
  <si>
    <t>08.12.022</t>
  </si>
  <si>
    <t>Calha ou agua furtada em chapa galv. n 26 - corte 0,50m - BDI = 23,00</t>
  </si>
  <si>
    <t>2.15.13</t>
  </si>
  <si>
    <t>ED-49962</t>
  </si>
  <si>
    <t>RALO HEMISFÉRICO, TIPO ABACAXI, DIÂMETRO DE 100MM, EXCLUSIVE CONDUTOR DE ÁGUA PLUVIAL</t>
  </si>
  <si>
    <t>2.16</t>
  </si>
  <si>
    <t>ACESSIBILIDADE</t>
  </si>
  <si>
    <t>2.16.1</t>
  </si>
  <si>
    <t>13.416.0010-A</t>
  </si>
  <si>
    <t>PISO TATIL DE BORRACHA,DIRECIONAL,PARA ACESSIBILIDADE,CONFORME ABNT NBR 16537,MEDINDO (25X25)CM,ESPESSURA DE 5MM,COLADOSOBRE BASE EXISTENTE.FORNECIMENTO E COLOCACAO</t>
  </si>
  <si>
    <t>2.16.2</t>
  </si>
  <si>
    <t>13.416.0015-A</t>
  </si>
  <si>
    <t>PISO TATIL DE BORRACHA,ALERTA,PARA ACESSIBILIDADE,CONFORME ABNT NBR 16537,MEDINDO (25X25)CM,ESPESSURA DE 5MM,COLADO SOBRE BASE EXISTENTE.FORNECIMENTO E COLOCACAO</t>
  </si>
  <si>
    <t>2.16.3</t>
  </si>
  <si>
    <t>00036178</t>
  </si>
  <si>
    <t>PISO TATIL / PODOTATIL, LADRILHO HIDRAULICO/CONCRETO, *40 X 40* CM, E= 2,5* CM, PADRAO TATIL ALERTA OU DIRECIONAL, COR NATURAL</t>
  </si>
  <si>
    <t>3</t>
  </si>
  <si>
    <t>BLOCO SALA DE AULA</t>
  </si>
  <si>
    <t>3.1</t>
  </si>
  <si>
    <t>INFRAESTRUTURA</t>
  </si>
  <si>
    <t>3.1.1</t>
  </si>
  <si>
    <t>3.1.1.1</t>
  </si>
  <si>
    <t>102327</t>
  </si>
  <si>
    <t>ESCAVAÇÃO MECANIZADA DE VALA COM PROF. ATÉ 1,5 M (MÉDIA MONTANTE E JUSANTE/UMA COMPOSIÇÃO POR TRECHO), RETROESCAV. (0,26 M3), LARG. DE 0,8 M A 1,5 M, EM SOLO DE 2A CATEGORIA, EM LOCAIS COM BAIXO NÍVEL DE INTERFERÊNCIA. AF_09/2024</t>
  </si>
  <si>
    <t>3.1.1.2</t>
  </si>
  <si>
    <t>3.1.2</t>
  </si>
  <si>
    <t>3.1.2.1</t>
  </si>
  <si>
    <t>3.1.3</t>
  </si>
  <si>
    <t>BLOCOS</t>
  </si>
  <si>
    <t>3.1.3.1</t>
  </si>
  <si>
    <t>96543</t>
  </si>
  <si>
    <t>ARMAÇÃO DE BLOCO UTILIZANDO AÇO CA-60 DE 5 MM - MONTAGEM. AF_01/2024</t>
  </si>
  <si>
    <t>3.1.3.2</t>
  </si>
  <si>
    <t>3.1.3.3</t>
  </si>
  <si>
    <t>96545</t>
  </si>
  <si>
    <t>ARMAÇÃO DE BLOCO UTILIZANDO AÇO CA-50 DE 8 MM - MONTAGEM. AF_01/2024</t>
  </si>
  <si>
    <t>3.1.3.4</t>
  </si>
  <si>
    <t>96546</t>
  </si>
  <si>
    <t>ARMAÇÃO DE BLOCO UTILIZANDO AÇO CA-50 DE 10 MM - MONTAGEM. AF_01/2024</t>
  </si>
  <si>
    <t>3.1.3.5</t>
  </si>
  <si>
    <t>3.1.3.6</t>
  </si>
  <si>
    <t>3.1.3.7</t>
  </si>
  <si>
    <t>3.1.3.8</t>
  </si>
  <si>
    <t>3.1.3.9</t>
  </si>
  <si>
    <t>104921</t>
  </si>
  <si>
    <t>ARMAÇÃO DE BLOCO, SAPATA ISOLADA, VIGA BALDRAME E SAPATA CORRIDA UTILIZANDO AÇO CA-50 DE 16 MM - MONTAGEM. AF_01/2024</t>
  </si>
  <si>
    <t>3.1.4</t>
  </si>
  <si>
    <t>VIGAS BALDRAME</t>
  </si>
  <si>
    <t>3.1.4.1</t>
  </si>
  <si>
    <t>3.1.4.2</t>
  </si>
  <si>
    <t>3.1.4.3</t>
  </si>
  <si>
    <t>3.1.4.4</t>
  </si>
  <si>
    <t>96536</t>
  </si>
  <si>
    <t>FABRICAÇÃO, MONTAGEM E DESMONTAGEM DE FÔRMA PARA VIGA BALDRAME, EM MADEIRA SERRADA, E=25 MM, 4 UTILIZAÇÕES. AF_01/2024</t>
  </si>
  <si>
    <t>3.1.4.5</t>
  </si>
  <si>
    <t>3.1.4.6</t>
  </si>
  <si>
    <t>3.1.4.7</t>
  </si>
  <si>
    <t>3.1.4.8</t>
  </si>
  <si>
    <t>3.1.5</t>
  </si>
  <si>
    <t>LAJE TÉRREA</t>
  </si>
  <si>
    <t>3.1.5.1</t>
  </si>
  <si>
    <t>LAJE PRÉ-MOLDADA UNIDIRECIONAL COM VÃOS MAIORES QUE 3,0 M, BIAPOIADA, PARA PISO, ENCHIMENTO EM CERÂMICA, VIGOTA PROTENDIDA, ALTURA TOTAL DA LAJE "LT" = 13 CM (ENCHIMENTO+CAPA) = (8+5). AF_08/2025</t>
  </si>
  <si>
    <t>3.2</t>
  </si>
  <si>
    <t>SUPRAESTRUTURA</t>
  </si>
  <si>
    <t>3.2.1</t>
  </si>
  <si>
    <t>3.2.1.1</t>
  </si>
  <si>
    <t>92759</t>
  </si>
  <si>
    <t>ARMAÇÃO DE PILAR OU VIGA DE ESTRUTURA CONVENCIONAL DE CONCRETO ARMADO UTILIZANDO AÇO CA-60 DE 5,0 MM - MONTAGEM. AF_06/2022</t>
  </si>
  <si>
    <t>3.2.1.2</t>
  </si>
  <si>
    <t>3.2.1.3</t>
  </si>
  <si>
    <t>3.2.1.4</t>
  </si>
  <si>
    <t>92764</t>
  </si>
  <si>
    <t>ARMAÇÃO DE PILAR OU VIGA DE ESTRUTURA CONVENCIONAL DE CONCRETO ARMADO UTILIZANDO AÇO CA-50 DE 16,0 MM - MONTAGEM. AF_06/2022</t>
  </si>
  <si>
    <t>3.2.1.5</t>
  </si>
  <si>
    <t>92437</t>
  </si>
  <si>
    <t>MONTAGEM E DESMONTAGEM DE FÔRMA DE PILARES RETANGULARES E ESTRUTURAS SIMILARES, PÉ-DIREITO DUPLO, EM CHAPA DE MADEIRA COMPENSADA PLASTIFICADA, 12 UTILIZAÇÕES. AF_09/2020</t>
  </si>
  <si>
    <t>3.2.1.6</t>
  </si>
  <si>
    <t>3.2.2</t>
  </si>
  <si>
    <t>3.2.2.1</t>
  </si>
  <si>
    <t>3.2.2.2</t>
  </si>
  <si>
    <t>92761</t>
  </si>
  <si>
    <t>ARMAÇÃO DE PILAR OU VIGA DE ESTRUTURA CONVENCIONAL DE CONCRETO ARMADO UTILIZANDO AÇO CA-50 DE 8,0 MM - MONTAGEM. AF_06/2022</t>
  </si>
  <si>
    <t>3.2.2.3</t>
  </si>
  <si>
    <t>3.2.2.4</t>
  </si>
  <si>
    <t>3.2.2.5</t>
  </si>
  <si>
    <t>3.2.2.6</t>
  </si>
  <si>
    <t>3.2.2.7</t>
  </si>
  <si>
    <t>92765</t>
  </si>
  <si>
    <t>ARMAÇÃO DE PILAR OU VIGA DE ESTRUTURA CONVENCIONAL DE CONCRETO ARMADO UTILIZANDO AÇO CA-50 DE 20,0 MM - MONTAGEM. AF_06/2022</t>
  </si>
  <si>
    <t>3.2.2.8</t>
  </si>
  <si>
    <t>3.2.3</t>
  </si>
  <si>
    <t>3.2.3.1</t>
  </si>
  <si>
    <t>92530</t>
  </si>
  <si>
    <t>MONTAGEM E DESMONTAGEM DE FÔRMA DE LAJE MACIÇA, PÉ-DIREITO SIMPLES, EM CHAPA DE MADEIRA COMPENSADA PLASTIFICADA, 12 UTILIZAÇÕES. AF_09/2020</t>
  </si>
  <si>
    <t>3.2.3.2</t>
  </si>
  <si>
    <t>92768</t>
  </si>
  <si>
    <t>ARMAÇÃO DE LAJE DE ESTRUTURA CONVENCIONAL DE CONCRETO ARMADO UTILIZANDO AÇO CA-60 DE 5,0 MM - MONTAGEM. AF_06/2022</t>
  </si>
  <si>
    <t>3.2.3.3</t>
  </si>
  <si>
    <t>92769</t>
  </si>
  <si>
    <t>ARMAÇÃO DE LAJE DE ESTRUTURA CONVENCIONAL DE CONCRETO ARMADO UTILIZANDO AÇO CA-50 DE 6,3 MM - MONTAGEM. AF_06/2022</t>
  </si>
  <si>
    <t>3.2.3.4</t>
  </si>
  <si>
    <t>92771</t>
  </si>
  <si>
    <t>ARMAÇÃO DE LAJE DE ESTRUTURA CONVENCIONAL DE CONCRETO ARMADO UTILIZANDO AÇO CA-50 DE 10,0 MM - MONTAGEM. AF_06/2022</t>
  </si>
  <si>
    <t>3.2.3.5</t>
  </si>
  <si>
    <t>103675</t>
  </si>
  <si>
    <t>CONCRETAGEM DE VIGAS E LAJES, FCK=30 MPA, PARA LAJES MACIÇAS OU NERVURADAS COM USO DE BOMBA - LANÇAMENTO, ADENSAMENTO E ACABAMENTO. AF_02/2022_PS</t>
  </si>
  <si>
    <t>3.2.4</t>
  </si>
  <si>
    <t>PLATIBANDA</t>
  </si>
  <si>
    <t>3.2.4.1</t>
  </si>
  <si>
    <t>3.2.4.2</t>
  </si>
  <si>
    <t>3.2.4.3</t>
  </si>
  <si>
    <t>3.2.4.4</t>
  </si>
  <si>
    <t>3.2.4.5</t>
  </si>
  <si>
    <t>3.2.4.6</t>
  </si>
  <si>
    <t>3.2.4.7</t>
  </si>
  <si>
    <t>92413</t>
  </si>
  <si>
    <t>MONTAGEM E DESMONTAGEM DE FÔRMA DE PILARES RETANGULARES E ESTRUTURAS SIMILARES, PÉ-DIREITO SIMPLES, EM MADEIRA SERRADA, 4 UTILIZAÇÕES. AF_09/2020</t>
  </si>
  <si>
    <t>3.2.4.8</t>
  </si>
  <si>
    <t>3.2.4.9</t>
  </si>
  <si>
    <t>3.2.4.10</t>
  </si>
  <si>
    <t>3.3</t>
  </si>
  <si>
    <t>3.3.1</t>
  </si>
  <si>
    <t>103370</t>
  </si>
  <si>
    <t>ALVENARIA DE VEDAÇÃO DE BLOCOS CERÂMICOS FURADOS NA HORIZONTAL DE 19X19X39 CM (ESPESSURA 19 CM) E ARGAMASSA DE ASSENTAMENTO COM PREPARO EM BETONEIRA. AF_12/2021</t>
  </si>
  <si>
    <t>3.3.2</t>
  </si>
  <si>
    <t>103324</t>
  </si>
  <si>
    <t>ALVENARIA DE VEDAÇÃO DE BLOCOS CERÂMICOS FURADOS NA VERTICAL DE 14X19X39 CM (ESPESSURA 14 CM) E ARGAMASSA DE ASSENTAMENTO COM PREPARO EM BETONEIRA. AF_12/2021</t>
  </si>
  <si>
    <t>3.3.3</t>
  </si>
  <si>
    <t>3.3.4</t>
  </si>
  <si>
    <t>3.3.5</t>
  </si>
  <si>
    <t>105031</t>
  </si>
  <si>
    <t>CONTRAVERGA MOLDADA IN LOCO COM UTILIZAÇÃO DE BLOCOS CANALETA, ESPESSURA DE *15* CM. AF_03/2024</t>
  </si>
  <si>
    <t>3.3.6</t>
  </si>
  <si>
    <t>93191</t>
  </si>
  <si>
    <t>VERGA MOLDADA IN LOCO COM UTILIZAÇÃO DE BLOCOS CANALETA, ESPESSURA DE *20* CM. AF_03/2024</t>
  </si>
  <si>
    <t>3.3.7</t>
  </si>
  <si>
    <t>3.4</t>
  </si>
  <si>
    <t>SHAFT</t>
  </si>
  <si>
    <t>3.4.1</t>
  </si>
  <si>
    <t>96358</t>
  </si>
  <si>
    <t>PAREDE COM SISTEMA EM CHAPAS DE GESSO PARA DRYWALL, USO INTERNO, COM DUAS FACES SIMPLES E ESTRUTURA METÁLICA COM GUIAS SIMPLES, SEM VÃOS. AF_07/2023_PS</t>
  </si>
  <si>
    <t>3.4.2</t>
  </si>
  <si>
    <t>3.4.3</t>
  </si>
  <si>
    <t>3.4.4</t>
  </si>
  <si>
    <t>3.4.5</t>
  </si>
  <si>
    <t>MATED-12466</t>
  </si>
  <si>
    <t>CANTONEIRA DE PVC PARA ACABAMENTO DE QUINAS m</t>
  </si>
  <si>
    <t>3.5</t>
  </si>
  <si>
    <t>3.5.1</t>
  </si>
  <si>
    <t>CHAPISCO APLICADO EM ALVENARIA (COM PRESENÇA DE VÃOS) E ESTRUTURAS DE CONCRETO DE FACHADA, COM COLHER DE PEDREIRO. ARGAMASSA TRAÇO 1:3 COM PREPARO EM BETONEIRA 400L. AF_06/2014 (EXTERNO)</t>
  </si>
  <si>
    <t>3.5.2</t>
  </si>
  <si>
    <t>EMBOÇO OU MASSA ÚNICA EM ARGAMASSA TRAÇO 1:2:8, PREPARO MECÂNICO COM BETONEIRA 400 L, APLICADA MANUALMENTE EM PANOS DE FACHADA COM PRESENÇA DE VÃOS, ESPESSURA DE 25 MM. AF_08/2022 (EXTERNO)</t>
  </si>
  <si>
    <t>3.5.3</t>
  </si>
  <si>
    <t>87879</t>
  </si>
  <si>
    <t>CHAPISCO APLICADO EM ALVENARIAS E ESTRUTURAS DE CONCRETO INTERNAS, COM COLHER DE PEDREIRO. ARGAMASSA TRAÇO 1:3 COM PREPARO EM BETONEIRA 400L. AF_10/2022 (INTERNO)</t>
  </si>
  <si>
    <t>3.5.4</t>
  </si>
  <si>
    <t>87547</t>
  </si>
  <si>
    <t>MASSA ÚNICA, PARA RECEBIMENTO DE PINTURA, EM ARGAMASSA TRAÇO 1:2:8, PREPARO MECÂNICO COM BETONEIRA 400L, APLICADA MANUALMENTE EM FACES INTERNAS DE PAREDES, ESPESSURA DE 10MM, COM EXECUÇÃO DE TALISCAS. AF_06/2014 (INTERNO)</t>
  </si>
  <si>
    <t>3.5.5</t>
  </si>
  <si>
    <t>87882</t>
  </si>
  <si>
    <t>CHAPISCO APLICADO NO TETO OU EM ALVENARIA E ESTRUTURA, COM ROLO PARA TEXTURA ACRÍLICA. ARGAMASSA TRAÇO 1:4 E EMULSÃO POLIMÉRICA (ADESIVO) COM PREPARO EM BETONEIRA 400L. AF_10/2022 (TETO)</t>
  </si>
  <si>
    <t>3.5.6</t>
  </si>
  <si>
    <t>90408</t>
  </si>
  <si>
    <t>MASSA ÚNICA, PARA RECEBIMENTO DE PINTURA, EM ARGAMASSA TRAÇO 1:2:8, PREPARO MECÂNICO COM BETONEIRA 400L, APLICADA MANUALMENTE EM TETO, ESPESSURA DE 10MM, COM EXECUÇÃO DE TALISCAS. AF_03/2015 (TETO)</t>
  </si>
  <si>
    <t>3.6</t>
  </si>
  <si>
    <t>PISO</t>
  </si>
  <si>
    <t>3.6.1</t>
  </si>
  <si>
    <t>3.6.2</t>
  </si>
  <si>
    <t>3.6.3</t>
  </si>
  <si>
    <t>88650</t>
  </si>
  <si>
    <t>RODAPÉ CERÂMICO DE 7CM DE ALTURA COM PLACAS TIPO ESMALTADA EXTRA DE DIMENSÕES 60X60CM. AF_02/2023 (NÃO PODERÁ SER CORTANDO AS PEÇAS DO PISO)</t>
  </si>
  <si>
    <t>3.7</t>
  </si>
  <si>
    <t>SOLEIRAS E PINGADEIRAS</t>
  </si>
  <si>
    <t>3.7.1</t>
  </si>
  <si>
    <t>SOLEIRA EM GRANITO, LARGURA 15 CM, ESPESSURA 2,0 CM. AF_06/2018 (PORTAS INTERNAS)</t>
  </si>
  <si>
    <t>3.7.2</t>
  </si>
  <si>
    <t>SOLEIRA EM GRANITO, LARGURA 23 CM, ESPESSURA 2,0 CM. AF_09/2020 (PORTAS EXTERNAS)</t>
  </si>
  <si>
    <t>3.7.3</t>
  </si>
  <si>
    <t>PEITORIL LINEAR EM GRANITO OU MÁRMORE, L = 22CM, COMPRIMENTO DE ATÉ 2M, ASSENTADO COM ARGAMASSA 1:6 COM ADITIVO. AF_11/2020</t>
  </si>
  <si>
    <t>3.8</t>
  </si>
  <si>
    <t>3.8.1</t>
  </si>
  <si>
    <t>3.8.2</t>
  </si>
  <si>
    <t>94570</t>
  </si>
  <si>
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</si>
  <si>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>3.8.3</t>
  </si>
  <si>
    <t>94590</t>
  </si>
  <si>
    <t>CONTRAMARCO DE ALUMÍNIO, FIXAÇÃO COM PARAFUSO - FORNECIMENTO E INSTALAÇÃO. AF_11/2024</t>
  </si>
  <si>
    <t>3.9</t>
  </si>
  <si>
    <t>3.9.1</t>
  </si>
  <si>
    <t>94805</t>
  </si>
  <si>
    <t>PORTA DE ALUMÍNIO DE ABRIR PARA VIDRO SEM GUARNIÇÃO, 87X210CM, FIXAÇÃO COM PARAFUSOS, INCLUSIVE VIDROS - FORNECIMENTO E INSTALAÇÃO. AF_10/2025</t>
  </si>
  <si>
    <t>3.9.2</t>
  </si>
  <si>
    <t>PORTA DE ALUMÍNIO DE ABRIR PARA VIDRO SEM GUARNIÇÃO, 180X210CM, FIXAÇÃO COM PARAFUSOS, INCLUSIVE VIDROS - FORNECIMENTO E INSTALAÇÃO. AF_12/2019</t>
  </si>
  <si>
    <t>3.9.3</t>
  </si>
  <si>
    <t>3.9.4</t>
  </si>
  <si>
    <t>3.9.5</t>
  </si>
  <si>
    <t>102156</t>
  </si>
  <si>
    <t>INSTALAÇÃO DE VIDRO LISO INCOLOR, E = 6 MM, EM ESQUADRIA DE MADEIRA, FIXADO COM BAGUETE. AF_01/2021 (PARA OS VISORES DAS PORTAS EM MADEIRA)</t>
  </si>
  <si>
    <t>3.10</t>
  </si>
  <si>
    <t>3.10.1</t>
  </si>
  <si>
    <t>TETO</t>
  </si>
  <si>
    <t>3.10.1.1</t>
  </si>
  <si>
    <t>88494</t>
  </si>
  <si>
    <t>EMASSAMENTO COM MASSA LÁTEX, APLICAÇÃO EM TETO, UMA DEMÃO, LIXAMENTO MANUAL. AF_04/2023</t>
  </si>
  <si>
    <t>3.10.1.2</t>
  </si>
  <si>
    <t>88484</t>
  </si>
  <si>
    <t>FUNDO SELADOR ACRÍLICO, APLICAÇÃO MANUAL EM TETO, UMA DEMÃO. AF_04/2023</t>
  </si>
  <si>
    <t>3.10.1.3</t>
  </si>
  <si>
    <t>88488</t>
  </si>
  <si>
    <t>PINTURA LÁTEX ACRÍLICA PREMIUM, APLICAÇÃO MANUAL EM TETO, DUAS DEMÃOS. AF_04/2023</t>
  </si>
  <si>
    <t>3.10.2</t>
  </si>
  <si>
    <t>3.10.2.1</t>
  </si>
  <si>
    <t>3.10.2.2</t>
  </si>
  <si>
    <t>3.10.2.3</t>
  </si>
  <si>
    <t>3.10.3</t>
  </si>
  <si>
    <t>3.10.3.1</t>
  </si>
  <si>
    <t>3.10.3.2</t>
  </si>
  <si>
    <t>3.10.4</t>
  </si>
  <si>
    <t>3.10.4.1</t>
  </si>
  <si>
    <t>3.10.4.2</t>
  </si>
  <si>
    <t>3.11</t>
  </si>
  <si>
    <t>3.11.1</t>
  </si>
  <si>
    <t>ENTRADA DE ENERGIA</t>
  </si>
  <si>
    <t>3.11.1.1</t>
  </si>
  <si>
    <t>S150616</t>
  </si>
  <si>
    <t>Caixa de passagem de alvenaria de blocos de concreto 9x19x39cm, dimensões de 60x60x70cm, com revestimento interno em chapisco e reboco, tampa de concreto esp.5cm e lastro de brita 5 cm</t>
  </si>
  <si>
    <t>3.11.1.2</t>
  </si>
  <si>
    <t>S150937</t>
  </si>
  <si>
    <t>Arame de aço 14 BWG para guia</t>
  </si>
  <si>
    <t>3.11.1.3</t>
  </si>
  <si>
    <t>08.04.060</t>
  </si>
  <si>
    <t>Envelope de concreto para dutos - mínimo 15 FCK (área calçada entrada do campus frente da guarita e estacionamento frente bloco)</t>
  </si>
  <si>
    <t>3.11.1.4</t>
  </si>
  <si>
    <t>97667</t>
  </si>
  <si>
    <t>ELETRODUTO FLEXÍVEL CORRUGADO, PEAD, DN 50 (1 1/2"), PARA REDE ENTERRADA DE DISTRIBUIÇÃO DE ENERGIA ELÉTRICA - FORNECIMENTO E INSTALAÇÃO. AF_12/2021</t>
  </si>
  <si>
    <t>3.11.1.5</t>
  </si>
  <si>
    <t>92986</t>
  </si>
  <si>
    <t>CABO DE COBRE FLEXÍVEL ISOLADO, 35 MM², ANTI-CHAMA 0,6/1,0 KV, PARA REDE ENTERRADA DE DISTRIBUIÇÃO DE ENERGIA ELÉTRICA - FORNECIMENTO E INSTALAÇÃO. AF_12/2021</t>
  </si>
  <si>
    <t>3.11.2</t>
  </si>
  <si>
    <t>QUADROS DE DISTRIBUIÇÃO</t>
  </si>
  <si>
    <t>3.11.2.1</t>
  </si>
  <si>
    <t>QGBT BLOCOS A E B</t>
  </si>
  <si>
    <t>3.11.2.1.1</t>
  </si>
  <si>
    <t>S09034</t>
  </si>
  <si>
    <t>Disjuntor termomagnético tripolar 150 A com caixa moldada 10 kA</t>
  </si>
  <si>
    <t>3.11.2.1.2</t>
  </si>
  <si>
    <t>00039470</t>
  </si>
  <si>
    <t>DISPOSITIVO DPS CLASSE II, 1 POLO, TENSAO MAXIMA DE 275 V, CORRENTE MAXIMA DE *30* KA (TIPO AC)</t>
  </si>
  <si>
    <t>3.11.2.1.3</t>
  </si>
  <si>
    <t>00002683</t>
  </si>
  <si>
    <t>ELETRODUTO DE PVC RIGIDO ROSCAVEL DE 4", SEM LUVA</t>
  </si>
  <si>
    <t>3.11.2.1.4</t>
  </si>
  <si>
    <t>91878</t>
  </si>
  <si>
    <t>LUVA PARA ELETRODUTO, PVC, ROSCÁVEL, DN 20 MM (1/2"), PARA CIRCUITOS TERMINAIS, INSTALADA EM LAJE - FORNECIMENTO E INSTALAÇÃO. AF_03/2023</t>
  </si>
  <si>
    <t>3.11.2.1.5</t>
  </si>
  <si>
    <t>00039773</t>
  </si>
  <si>
    <t>CAIXA DE PASSAGEM METALICA DE SOBREPOR COM TAMPA PARAFUSADA, DIMENSOES 40 X 40 X 15 CM</t>
  </si>
  <si>
    <t>3.11.2.1.6</t>
  </si>
  <si>
    <t>3.11.2.1.7</t>
  </si>
  <si>
    <t>S12227</t>
  </si>
  <si>
    <t>Quadro Geral de Baixa Tensão QDG pequeno, de sobrepor para 1 disjuntor geral de caixa moldada tripolar até 150A, Quadro com porta e fechadura com chave, em chapa de espessura mínima de 18 BWG de aço galvanizado e pintura eletrostática a pó (Epoxi), com espelho interno, com trilho DIN, para fixação de disjuntores e dispositivos, chapa de acrílico para proteção das partes energizadas. Dimensão aproximada de 600x400x200mm. Inclusive barramentos de cobre para as fases, neutro e terra, com capacidade conforme disjuntor de entrada (Unifilar) e isolamentos para barramentos com seus acessórios para adequada instalação. Área de seção transversal mínima que permita uma densidade de corrente máxima de 3,0A/mm². Conforme NBR5410 e NR10</t>
  </si>
  <si>
    <t>3.11.2.2</t>
  </si>
  <si>
    <t>QDG BLOCO A</t>
  </si>
  <si>
    <t>3.11.2.2.1</t>
  </si>
  <si>
    <t>S00452</t>
  </si>
  <si>
    <t>Disjuntor termomagnetico tripolar 63 A, padrão DIN (Europeu - linha branca), curva C</t>
  </si>
  <si>
    <t>3.11.2.2.2</t>
  </si>
  <si>
    <t>S08419</t>
  </si>
  <si>
    <t>Disjuntor termomagnetico tripolar 50 A, padrão DIN (Europeu - linha branca), curva C, corrente 5KA</t>
  </si>
  <si>
    <t>3.11.2.2.3</t>
  </si>
  <si>
    <t>93669</t>
  </si>
  <si>
    <t>DISJUNTOR TRIPOLAR TIPO DIN, CORRENTE NOMINAL DE 20A - FORNECIMENTO E INSTALAÇÃO. AF_07/2025</t>
  </si>
  <si>
    <t>3.11.2.2.4</t>
  </si>
  <si>
    <t>93655</t>
  </si>
  <si>
    <t>DISJUNTOR MONOPOLAR TIPO DIN, CORRENTE NOMINAL DE 20A - FORNECIMENTO E INSTALAÇÃO. AF_07/2025</t>
  </si>
  <si>
    <t>3.11.2.2.5</t>
  </si>
  <si>
    <t>3.11.2.2.6</t>
  </si>
  <si>
    <t>S93656S</t>
  </si>
  <si>
    <t>Disjuntor monopolar tipo din, corrente nominal de 25 A (Proteção DPS) - fornecimento e instalação.</t>
  </si>
  <si>
    <t>3.11.2.2.7</t>
  </si>
  <si>
    <t>S101880S</t>
  </si>
  <si>
    <t>QUADRO DE DISTRIBUICAO DE ENERGIA, 100A, PARA DISJUNTORES TERMO-MAGNETICOS UNIPOLARES, DE SOBREPOR, COM PORTA E BARRAMENTOSDE FASE, NEUTRO E TERRA, TRIFASICO, PARA INSTALACAO DE ATE 24 DISJUNTORES COM DISPOSITIVO PARA CHAVE GERAL.FORNECIMENTO E COLOCACAO</t>
  </si>
  <si>
    <t>3.11.2.3</t>
  </si>
  <si>
    <t>QDs SALAS DE AULA</t>
  </si>
  <si>
    <t>3.11.2.3.1</t>
  </si>
  <si>
    <t>IT 25.48.0200 (/)</t>
  </si>
  <si>
    <t>Quadro de distribuição de energia, para disjuntores termo-magneticos unipolares, de embutir, com porta e barramento neutro, terra e trifásicos, para instalação de ate 12 disjuntores, com disjuntor geral geral. Fornecimento e instalação.</t>
  </si>
  <si>
    <t>3.11.2.3.2</t>
  </si>
  <si>
    <t>DISJUNTOR MONOPOLAR TIPO DIN, CORRENTE NOMINAL DE 10A - FORNECIMENTO E INSTALAÇÃO. AF_07/2025</t>
  </si>
  <si>
    <t>3.11.2.3.3</t>
  </si>
  <si>
    <t>3.11.2.3.4</t>
  </si>
  <si>
    <t>S07925</t>
  </si>
  <si>
    <t>Terminal de compressão para cabo de 6 mm2 - fornecimento e instalação</t>
  </si>
  <si>
    <t>3.11.2.3.5</t>
  </si>
  <si>
    <t>S08007</t>
  </si>
  <si>
    <t>Terminal de compressão para cabo de 4 mm2 - fornecimento e instalação</t>
  </si>
  <si>
    <t>3.11.2.3.6</t>
  </si>
  <si>
    <t>S08006</t>
  </si>
  <si>
    <t>Terminal de compressão para cabo de 2,50 mm2 - fornecimento e instalação</t>
  </si>
  <si>
    <t>3.11.3</t>
  </si>
  <si>
    <t>ELÉTRICA INTERNA E EXTERNA</t>
  </si>
  <si>
    <t>3.11.3.1</t>
  </si>
  <si>
    <t>C0857</t>
  </si>
  <si>
    <t>CONDULETE DE PVC DE 3/4" TIPO C - E - LL - LR</t>
  </si>
  <si>
    <t>3.11.3.2</t>
  </si>
  <si>
    <t>15.018.0467-0</t>
  </si>
  <si>
    <t>ELETROCALHA PERFURADA, SEM TAMPA, TIPO "U", 100X50MM, TRATAMENTOSUPERFICIAL PRE-ZINCADO A QUENTE, INCLUSIVE CONEXOES, ACESSORIOS E FIXACAO SUPERIOR.FORNECIMENTO E COLOCACAO</t>
  </si>
  <si>
    <t>3.11.3.3</t>
  </si>
  <si>
    <t>15.018.0730-0</t>
  </si>
  <si>
    <t>CURVA DE INVERSAO,90°,PARA ELETROCALHA PERFURADA OU LISA,100X50MM.FORNECIMENTO E COLOCACAO</t>
  </si>
  <si>
    <t>3.11.3.4</t>
  </si>
  <si>
    <t>15.018.0980-0</t>
  </si>
  <si>
    <t>ACOPLAMENTO EM PAINEL,PARA ELETROCALHA PERFURADA OU LISA,100X50MM.FORNECIMENTO E COLOCACAO</t>
  </si>
  <si>
    <t>3.11.3.5</t>
  </si>
  <si>
    <t>74.04.01</t>
  </si>
  <si>
    <t>TAMPA DE ENCAIXE PARA ELETROCALHA DE 100MM</t>
  </si>
  <si>
    <t>SUDECAP</t>
  </si>
  <si>
    <t>3.11.3.6</t>
  </si>
  <si>
    <t>S00724</t>
  </si>
  <si>
    <t>Fornecimento e instalação de saída horizontal para eletroduto 1" (ref. vl 33 valemam ou similar)</t>
  </si>
  <si>
    <t>3.11.3.7</t>
  </si>
  <si>
    <t>S00723</t>
  </si>
  <si>
    <t>Fornecimento e instalação de saída horizontal para eletroduto 3/4" (ref. vl 33 valemam ou similar)</t>
  </si>
  <si>
    <t>3.11.3.8</t>
  </si>
  <si>
    <t>3.11.3.9</t>
  </si>
  <si>
    <t>00039255</t>
  </si>
  <si>
    <t>ELETRODUTO/CONDULETE DE PVC RIGIDO, LISO, COR CINZA, DE 1", PARA INSTALACOES APARENTES (NBR 5410)</t>
  </si>
  <si>
    <t>3.11.3.10</t>
  </si>
  <si>
    <t>I39128S</t>
  </si>
  <si>
    <t>Abracadeira em aco para amarracao de eletrodutos, tipo d, com 3/4" e cunha de fixacao</t>
  </si>
  <si>
    <t>3.11.3.11</t>
  </si>
  <si>
    <t>I048458</t>
  </si>
  <si>
    <t>ABRACADEIRA TIPO D COM CUNHA P/ ELETRODUTO Ø 1" - TEL-095</t>
  </si>
  <si>
    <t>3.11.3.12</t>
  </si>
  <si>
    <t>91893</t>
  </si>
  <si>
    <t>CURVA 90 GRAUS PARA ELETRODUTO, PVC, ROSCÁVEL, DN 32 MM (1"), PARA CIRCUITOS TERMINAIS, INSTALADA EM FORRO - FORNECIMENTO E INSTALAÇÃO. AF_03/2023</t>
  </si>
  <si>
    <t>3.11.3.13</t>
  </si>
  <si>
    <t>3.11.3.14</t>
  </si>
  <si>
    <t>CABO DE COBRE FLEXÍVEL ISOLADO, 2,5 MM², ANTI-CHAMA 450/750 V, PARA CIRCUITOS TERMINAIS - FORNECIMENTO E INSTALAÇÃO. AF_03/2023</t>
  </si>
  <si>
    <t>3.11.3.15</t>
  </si>
  <si>
    <t>91929</t>
  </si>
  <si>
    <t>CABO DE COBRE FLEXÍVEL ISOLADO, 4 MM², ANTI-CHAMA 0,6/1,0 KV, PARA CIRCUITOS TERMINAIS - FORNECIMENTO E INSTALAÇÃO. AF_03/2023</t>
  </si>
  <si>
    <t>3.11.3.16</t>
  </si>
  <si>
    <t>91930</t>
  </si>
  <si>
    <t>CABO DE COBRE FLEXÍVEL ISOLADO, 6 MM², ANTI-CHAMA 450/750 V, PARA CIRCUITOS TERMINAIS - FORNECIMENTO E INSTALAÇÃO. AF_03/2023</t>
  </si>
  <si>
    <t>3.11.3.17</t>
  </si>
  <si>
    <t>91967</t>
  </si>
  <si>
    <t>INTERRUPTOR SIMPLES (3 MÓDULOS), 10A/250V, INCLUINDO SUPORTE E PLACA - FORNECIMENTO E INSTALAÇÃO. AF_03/2023</t>
  </si>
  <si>
    <t>3.11.3.18</t>
  </si>
  <si>
    <t>91961</t>
  </si>
  <si>
    <t>INTERRUPTOR PARALELO (2 MÓDULOS), 10A/250V, INCLUINDO SUPORTE E PLACA - FORNECIMENTO E INSTALAÇÃO. AF_03/2023</t>
  </si>
  <si>
    <t>3.11.3.19</t>
  </si>
  <si>
    <t>00038065</t>
  </si>
  <si>
    <t>INTERRUPTOR INTERMEDIARIO 10A, 250V, CONJUNTO MONTADO PARA EMBUTIR 4" X 2" (PLACA + SUPORTE + MODULO)</t>
  </si>
  <si>
    <t>3.11.3.20</t>
  </si>
  <si>
    <t>Luminária de embutir aberta para lâmpada fluorescente ou tubo led 2 x 18/20 w (tecnolux ref.fle-8157/232 ou similar), completa, com lampada tubo led</t>
  </si>
  <si>
    <t>3.11.3.21</t>
  </si>
  <si>
    <t>DPO-EL0038</t>
  </si>
  <si>
    <t>Tomada SIMPLES de SOBREPOR, 2P+T, 20A/250V. Itens inclusos: Tomada 2P+T, com espelho também em liga de alumínio, condulete em alumínio 3/4" e material de fixação, conjunto completo (tomada, placa, condulete, buchas, parafusos) instalada.</t>
  </si>
  <si>
    <t>3.11.3.22</t>
  </si>
  <si>
    <t>DPO-EL0039</t>
  </si>
  <si>
    <t>Tomada DUPLA de SOBREPOR, 2P+T, 20A/250V. Itens inclusos: Tomada 2P+T, com espelho também em liga de alumínio, condulete em alumínio 3/4" e material de fixação, conjunto completo (tomada, placa, condulete, buchas, parafusos) instalada.</t>
  </si>
  <si>
    <t>3.11.3.23</t>
  </si>
  <si>
    <t>00039396</t>
  </si>
  <si>
    <t>SENSOR DE PRESENCA BIVOLT COM FOTOCELULA PARA QUALQUER TIPO DE LAMPADA, POTENCIA MAXIMA *1000* W, USO EXTERNO</t>
  </si>
  <si>
    <t>3.11.3.24</t>
  </si>
  <si>
    <t>S12807</t>
  </si>
  <si>
    <t>Refletor Slim LED 50W de potência, branco Frio, 6500k, Autovolt, marca G-light ou similar</t>
  </si>
  <si>
    <t>3.11.3.25</t>
  </si>
  <si>
    <t>00044028</t>
  </si>
  <si>
    <t>TE HORIZONTAL 90 GRAUS, PARA ELETROCALHA, EM CHAPA DE ACO GALVANIZADO, ESPESSURA #22, 100 X 50 MM (L X A), SEM VIROLA, SEM TAMPA</t>
  </si>
  <si>
    <t>3.11.4</t>
  </si>
  <si>
    <t>ATERRAMENTO</t>
  </si>
  <si>
    <t>3.11.4.1</t>
  </si>
  <si>
    <t>CAIXA DE INSPEÇÃO PARA ATERRAMENTO, CIRCULAR, EM POLIETILENO, DIÂMETRO INTERNO = 0,3 M.</t>
  </si>
  <si>
    <t>3.11.4.2</t>
  </si>
  <si>
    <t>HASTE DE ATERRAMENTO 5/8 PARA SPDA - FORNECIMENTO E INSTALAÇÃO.</t>
  </si>
  <si>
    <t>3.11.4.3</t>
  </si>
  <si>
    <t>3.11.4.4</t>
  </si>
  <si>
    <t>S10423</t>
  </si>
  <si>
    <t>Caixa de equipotencialização 40x40x15, com barramento para neutro - Fornecimento</t>
  </si>
  <si>
    <t>3.11.4.5</t>
  </si>
  <si>
    <t>S10907</t>
  </si>
  <si>
    <t>Conector cabo-haste em bronze natural para 2 cabos cobre de 16mm² a 70mm² com grampo "U" e porcas de aço galv.Ref:TEL-583 ou similar - fornecimento e instalação</t>
  </si>
  <si>
    <t>3.11.4.6</t>
  </si>
  <si>
    <t>3.11.4.7</t>
  </si>
  <si>
    <t>S09902</t>
  </si>
  <si>
    <t>Fornecimento de molde de solda exotérmica tipo "X" para cabo 50 mm²</t>
  </si>
  <si>
    <t>3.11.5</t>
  </si>
  <si>
    <t>SPDA</t>
  </si>
  <si>
    <t>3.11.5.1</t>
  </si>
  <si>
    <t>S08795</t>
  </si>
  <si>
    <t>Terminal aéreo em aço galvanizado 3/8" x 50cm, com fixação horizontal</t>
  </si>
  <si>
    <t>3.11.5.2</t>
  </si>
  <si>
    <t>42.05.440</t>
  </si>
  <si>
    <t>Barra condutora chata em alumínio de 7/8´ x 1/8´, inclusive acessórios de fixação (incluindo descidas até conduletes de conexão com cabo de aterramento).</t>
  </si>
  <si>
    <t>3.11.5.3</t>
  </si>
  <si>
    <t>S11414</t>
  </si>
  <si>
    <t>Parafuso em aço inox 1/4" X 5/8" - fornecimento e colocação</t>
  </si>
  <si>
    <t>3.11.5.4</t>
  </si>
  <si>
    <t>E.03.000.090618</t>
  </si>
  <si>
    <t>Porca sextavada em aço inoxidável de 1/4"; ref. Inox 1/4" da Ciser, TEL5314 da Termotécnica, Inox 304 1/4" da Walsywa ou equivalente</t>
  </si>
  <si>
    <t>3.11.5.5</t>
  </si>
  <si>
    <t>I040401</t>
  </si>
  <si>
    <t>CURVA 90º BARRA CHATA ALUM 7/8"X1/8"X300MM TEL 778</t>
  </si>
  <si>
    <t>3.11.5.6</t>
  </si>
  <si>
    <t>I08211</t>
  </si>
  <si>
    <t>Silicone - bisnaga de 300ml</t>
  </si>
  <si>
    <t>pç</t>
  </si>
  <si>
    <t>3.11.5.7</t>
  </si>
  <si>
    <t>TERMINAL A COMPRESSAO EM COBRE ESTANHADO PARA CABO 50 MM2, 1 FURO E 1 COMPRESSAO, PARA PARAFUSO DE FIXACAO M8</t>
  </si>
  <si>
    <t>3.11.5.8</t>
  </si>
  <si>
    <t>4.80.66</t>
  </si>
  <si>
    <t>CAIXA SUSPENSA MEDIÇAO ATERRAMENTO POLIPROPILENO Ø 1"</t>
  </si>
  <si>
    <t>3.11.5.9</t>
  </si>
  <si>
    <t>I042503</t>
  </si>
  <si>
    <t>ELETRODUTO DE PVC RIGIDO 1" - ROSCAVEL SEM LUVA (9 DESCIDAS, CONSIDERAR 1,1M - 50 CM SOLO E 60CM ACIMA DO PISO)</t>
  </si>
  <si>
    <t>3.11.5.10</t>
  </si>
  <si>
    <t>PLEO-171522</t>
  </si>
  <si>
    <t>ABRAÇADEIRA AÇO ZINC. TIPO D C/TRAVA P/ELETR. 1" (25MM)</t>
  </si>
  <si>
    <t>3.11.5.11</t>
  </si>
  <si>
    <t>3.11.5.12</t>
  </si>
  <si>
    <t>P.19.000.048094</t>
  </si>
  <si>
    <t>Molde para solda exotérmica conexão cabo-haste em T, bitola do cabo de 50mm² a 95mm² para haste de 5/8 e 3/4; referência UGTA da Unisolda ou equivalente</t>
  </si>
  <si>
    <t>3.11.5.13</t>
  </si>
  <si>
    <t>00021127</t>
  </si>
  <si>
    <t>FITA ISOLANTE ADESIVA ANTICHAMA, USO ATE 750 V, EM ROLO DE 19 MM X 5 M</t>
  </si>
  <si>
    <t>3.11.5.14</t>
  </si>
  <si>
    <t>S09048</t>
  </si>
  <si>
    <t>Conector de medição em bronze c/4 parafusos p/cabos de cobre 16-70mm² ref.TEL-560 (pára-raio)</t>
  </si>
  <si>
    <t>3.11.6</t>
  </si>
  <si>
    <t>INSTALAÇÕES REDE LÓGICA</t>
  </si>
  <si>
    <t>3.11.6.1</t>
  </si>
  <si>
    <t>3.11.6.2</t>
  </si>
  <si>
    <t>3.11.6.3</t>
  </si>
  <si>
    <t>15.018.0466-A</t>
  </si>
  <si>
    <t>ELETROCALHA PERFURADA, SEM TAMPA, TIPO "U", 50X50MM, TRATAMENTOSUPERFICIAL PRE-ZINCADO A QUENTE, INCLUSIVE CONEXOES, ACESSORIOS E FIXACAO SUPERIOR.FORNECIMENTO E COLOCACAO</t>
  </si>
  <si>
    <t>3.11.6.4</t>
  </si>
  <si>
    <t>13884</t>
  </si>
  <si>
    <t>TAMPA DE ENCAIXE PARA ELETROCALHA PERFURADA OU LISA, 50X3000MM</t>
  </si>
  <si>
    <t>3.11.6.5</t>
  </si>
  <si>
    <t>072375</t>
  </si>
  <si>
    <t>TE VERTICAL DE DESCIDA PARA ELETROCALHA 50 X 50 MM</t>
  </si>
  <si>
    <t>3.11.6.6</t>
  </si>
  <si>
    <t>072374</t>
  </si>
  <si>
    <t>TE HORIZONTAL PARA ELETROCALHA 50 X 50 MM</t>
  </si>
  <si>
    <t>3.11.6.7</t>
  </si>
  <si>
    <t>3.11.6.8</t>
  </si>
  <si>
    <t>3.11.6.9</t>
  </si>
  <si>
    <t>93020</t>
  </si>
  <si>
    <t>CURVA 90 GRAUS PARA ELETRODUTO, PVC, ROSCÁVEL, DN 60 MM (2") - FORNECIMENTO E INSTALAÇÃO.</t>
  </si>
  <si>
    <t>3.11.6.10</t>
  </si>
  <si>
    <t>ED-15762</t>
  </si>
  <si>
    <t>CONJUNTO DE DUAS (2) TOMADAS DE DADOS (CONECTOR RJ45 CAT.6E), COM PLACA 4"X2" DE DOIS (2) POSTOS, INCLUSIVE FORNECIMENTO, INSTALAÇÃO, SUPORTE, MÓDULO E PLACA</t>
  </si>
  <si>
    <t>3.11.6.11</t>
  </si>
  <si>
    <t>00039598</t>
  </si>
  <si>
    <t>CABO DE REDE, PAR TRANCADO U/UTP, 4 PARES, CATEGORIA 5E (CAT 5E), ISOLAMENTO LSZH</t>
  </si>
  <si>
    <t>3.11.6.12</t>
  </si>
  <si>
    <t>97668</t>
  </si>
  <si>
    <t>ELETRODUTO FLEXÍVEL CORRUGADO, PEAD, DN 63 (2"), PARA REDE ENTERRADA DE DISTRIBUIÇÃO DE ENERGIA ELÉTRICA - FORNECIMENTO E INSTALAÇÃO.</t>
  </si>
  <si>
    <t>3.11.6.13</t>
  </si>
  <si>
    <t>I6816</t>
  </si>
  <si>
    <t>CABO DE FIBRA ÓTICA, 01 PAR</t>
  </si>
  <si>
    <t>3.11.6.14</t>
  </si>
  <si>
    <t>I10250</t>
  </si>
  <si>
    <t>Conversor de mídia RJ-45 para fibra ótica, com uma porta RJ-45 1000base-T, uma porta para fibra ótica 1000base-SX multimodo (50/125 ou 62,5/125) para conector SC, com led em seu corpo</t>
  </si>
  <si>
    <t>3.11.6.15</t>
  </si>
  <si>
    <t>IT 25.10.0118 (/)</t>
  </si>
  <si>
    <t>Linha de duto espiral flexível de polietileno de alta densidade, tipo Kanalex ou similar, diâmetro de 100mm (4" ), com arame-guia galvanizado revestido em PVC, inclusive emendas e tamponamento, exclusive escavação e reaterro.</t>
  </si>
  <si>
    <t>3.11.6.16</t>
  </si>
  <si>
    <t>S12783</t>
  </si>
  <si>
    <t>Caixa de emenda de fibra para poste completa com: Caixa metálica 30x30, régua elétrica, cordão SC mono extensão ótica com terminador, haste e base para instalação no poste e mão de obra</t>
  </si>
  <si>
    <t>3.11.6.17</t>
  </si>
  <si>
    <t>93011</t>
  </si>
  <si>
    <t>ELETRODUTO RÍGIDO ROSCÁVEL, PVC, DN 85 MM (3"), PARA REDE ENTERRADA DE DISTRIBUIÇÃO DE ENERGIA ELÉTRICA - FORNECIMENTO E INSTALAÇÃO. AF_12/2021</t>
  </si>
  <si>
    <t>3.11.6.18</t>
  </si>
  <si>
    <t>S08460</t>
  </si>
  <si>
    <t>Fornecimento e instalação de mini rack de parede 19" x 16u x 450mm</t>
  </si>
  <si>
    <t>3.11.6.19</t>
  </si>
  <si>
    <t>93009</t>
  </si>
  <si>
    <t>ELETRODUTO RÍGIDO ROSCÁVEL, PVC, DN 60 MM (2"), PARA REDE ENTERRADA DE DISTRIBUIÇÃO DE ENERGIA ELÉTRICA - FORNECIMENTO E INSTALAÇÃO. AF_12/2021</t>
  </si>
  <si>
    <t>3.11.6.20</t>
  </si>
  <si>
    <t>00039142</t>
  </si>
  <si>
    <t>ABRACADEIRA EM ACO PARA AMARRACAO DE ELETRODUTOS, TIPO U SIMPLES, COM 2"</t>
  </si>
  <si>
    <t>3.11.6.21</t>
  </si>
  <si>
    <t>93358</t>
  </si>
  <si>
    <t>ESCAVAÇÃO MANUAL DE VALA. AF_09/2024</t>
  </si>
  <si>
    <t>3.11.6.22</t>
  </si>
  <si>
    <t>S101617S</t>
  </si>
  <si>
    <t>Preparo de fundo de vala com largura maior ou igual a 1,5 m e menor que 2,5 m (acerto do solo natural), em local com nível baixo de interferência. af_01/2026</t>
  </si>
  <si>
    <t>3.11.6.23</t>
  </si>
  <si>
    <t>S93382S</t>
  </si>
  <si>
    <t>Reaterro manual de valas, com compactador de solos de percussão. af_08/2023</t>
  </si>
  <si>
    <t>3.11.6.24</t>
  </si>
  <si>
    <t>070350</t>
  </si>
  <si>
    <t>ABRAÇADEIRA METALICA TIPO "U" DIAM.1/2"</t>
  </si>
  <si>
    <t>3.11.6.25</t>
  </si>
  <si>
    <t>97635</t>
  </si>
  <si>
    <t>REMOÇÃO DE PISO DE BLOCO INTERTRAVADO OU DE PEDRA PORTUGUESA, DE FORMA MANUAL, COM REAPROVEITAMENTO. AF_09/2023</t>
  </si>
  <si>
    <t>3.12</t>
  </si>
  <si>
    <t>3.12.1</t>
  </si>
  <si>
    <t>PLACA DE SINALIZACAO DE SEGURANCA CONTRA INCENDIO, FOTOLUMINESCENTE, RETANGULAR, *13 X 26* CM, EM PVC *2* MM ANTI-CHAMAS (SIMBOLOS, CORES E PICTOGRAMAS CONFORME NBR 13434)</t>
  </si>
  <si>
    <t>3.12.2</t>
  </si>
  <si>
    <t>PLACA DE SINALIZACAO DE SEGURANCA CONTRA INCENDIO, FOTOLUMINESCENTE, QUADRADA, *20 X 20* CM, EM PVC *2* MM ANTI-CHAMAS (SIMBOLOS, CORES E PICTOGRAMAS CONFORME NBR 13434) *** EXTINTOR ***</t>
  </si>
  <si>
    <t>3.12.3</t>
  </si>
  <si>
    <t>PLACA DE SINALIZACAO DE SEGURANCA CONTRA INCENDIO, FOTOLUMINESCENTE, QUADRADA, *20 X 20* CM, EM PVC *2* MM ANTI-CHAMAS (SIMBOLOS, CORES E PICTOGRAMAS CONFORME NBR 16820) *** P1 - PROIBIDO FUMAR ***</t>
  </si>
  <si>
    <t>3.12.4</t>
  </si>
  <si>
    <t>S01505</t>
  </si>
  <si>
    <t>Extintor de pó químico ABC, capacidade 4 kg, alcance médio do jato 4,5m , tempo de descarga 11s, NBR9443, 9444, 10721</t>
  </si>
  <si>
    <t>3.12.5</t>
  </si>
  <si>
    <t>3.13</t>
  </si>
  <si>
    <t>3.13.1</t>
  </si>
  <si>
    <t>94228</t>
  </si>
  <si>
    <t>CALHA EM CHAPA DE AÇO GALVANIZADO NÚMERO 24, DESENVOLVIMENTO DE 50 CM, INCLUSO TRANSPORTE VERTICAL. AF_06/2026</t>
  </si>
  <si>
    <t>3.13.2</t>
  </si>
  <si>
    <t>15512</t>
  </si>
  <si>
    <t>MONTAGEM DE ESTRUTURA METÁLICA</t>
  </si>
  <si>
    <t>3.13.3</t>
  </si>
  <si>
    <t>S04190</t>
  </si>
  <si>
    <t>Chumbador parabolt inox 3/8" x 5", fornecimento</t>
  </si>
  <si>
    <t>3.13.4</t>
  </si>
  <si>
    <t>S12494</t>
  </si>
  <si>
    <t>Parafuso cabeça lentilha auto-travante 1/4" x 3/4", bicromatizada</t>
  </si>
  <si>
    <t>3.13.5</t>
  </si>
  <si>
    <t>00040547</t>
  </si>
  <si>
    <t>PARAFUSO ZINCADO, AUTO BROCANTE, FLANGEADO, 4,2 MM X 19 MM</t>
  </si>
  <si>
    <t>CENTO</t>
  </si>
  <si>
    <t>3.13.6</t>
  </si>
  <si>
    <t>101979</t>
  </si>
  <si>
    <t>CHAPIM (RUFO CAPA) EM AÇO GALVANIZADO, CORTE 33. AF_11/2020</t>
  </si>
  <si>
    <t>3.13.7</t>
  </si>
  <si>
    <t>3.13.8</t>
  </si>
  <si>
    <t>00043083</t>
  </si>
  <si>
    <t>PERFIL "U" ENRIJECIDO, EM CHAPA DOBRADA DE ACO LAMINADO, E = 3,75 MM, H = 200 MM, L = 75 MM (9,94 KG/M)</t>
  </si>
  <si>
    <t>3.14</t>
  </si>
  <si>
    <t>3.14.1</t>
  </si>
  <si>
    <t>101802</t>
  </si>
  <si>
    <t>CAIXA ENTERRADA RETENTORA DE AREIA RETANGULAR, EM ALVENARIA COM BLOCOS DE CONCRETO, DIMENSÕES INTERNAS: 1,00 X 1,00 X 1,20 M, EXCLUINDO TAMPÃO. AF_12/2020</t>
  </si>
  <si>
    <t>3.14.2</t>
  </si>
  <si>
    <t>97907</t>
  </si>
  <si>
    <t>CAIXA ENTERRADA HIDRÁULICA RETANGULAR, EM ALVENARIA COM BLOCOS DE CONCRETO, DIMENSÕES INTERNAS: 0,8X0,8X0,6 M PARA REDE DE ESGOTO. AF_12/2020</t>
  </si>
  <si>
    <t>3.14.3</t>
  </si>
  <si>
    <t>104166</t>
  </si>
  <si>
    <t>TUBO PVC, SÉRIE R, ÁGUA PLUVIAL, DN 150 MM, FORNECIDO E INSTALADO EM RAMAL DE ENCAMINHAMENTO. AF_06/2022</t>
  </si>
  <si>
    <t>3.15</t>
  </si>
  <si>
    <t>PAVIMENTAÇÃO</t>
  </si>
  <si>
    <t>3.15.1</t>
  </si>
  <si>
    <t>98504</t>
  </si>
  <si>
    <t>PLANTIO DE GRAMA BATATAIS EM PLACAS. AF_07/2024</t>
  </si>
  <si>
    <t>3.15.2</t>
  </si>
  <si>
    <t>94275</t>
  </si>
  <si>
    <t>ASSENTAMENTO DE GUIA (MEIO-FIO) EM TRECHO RETO, CONFECCIONADA EM CONCRETO PRÉ-FABRICADO, DIMENSÕES 100X15X13X20 CM (COMPRIMENTO X BASE INFERIOR X BASE SUPERIOR X ALTURA). AF_01/2024</t>
  </si>
  <si>
    <t>3.15.3</t>
  </si>
  <si>
    <t>101732</t>
  </si>
  <si>
    <t>PISO EM PEDRA ARDÓSIA/BASALTO ASSENTADO SOBRE ARGAMASSA 1:3 (CIMENTO E AREIA). AF_02/2026</t>
  </si>
  <si>
    <t>3.16</t>
  </si>
  <si>
    <t>3.16.1</t>
  </si>
  <si>
    <t>PISO INTERNO</t>
  </si>
  <si>
    <t>3.16.1.1</t>
  </si>
  <si>
    <t>ED-50624</t>
  </si>
  <si>
    <t>PISO PODOTÁTIL DE BORRACHA, ALERTA OU DIRECIONAL, ESP. 5MM, COLORIDA, INCLUSIVE ASSENTAMENTO COM COLA DE CONTATO</t>
  </si>
  <si>
    <t>3.16.2</t>
  </si>
  <si>
    <t>PISO EXTERNO</t>
  </si>
  <si>
    <t>3.16.2.1</t>
  </si>
  <si>
    <t>S12039</t>
  </si>
  <si>
    <t>Piso tátil direcional e/ou alerta, de concreto, colorido, p/deficientes visuais, dimensões 40x40cm, aplicado com argamassa industrializada ac-ii, rejuntado, exclusive regularização de base</t>
  </si>
  <si>
    <t>3.16.3</t>
  </si>
  <si>
    <t>RAMPA</t>
  </si>
  <si>
    <t>3.16.3.1</t>
  </si>
  <si>
    <t>92486</t>
  </si>
  <si>
    <t>MONTAGEM E DESMONTAGEM DE FÔRMA DE LAJE MACIÇA, PÉ-DIREITO SIMPLES, EM MADEIRA SERRADA, 4 UTILIZAÇÕES. AF_09/2020</t>
  </si>
  <si>
    <t>3.16.3.2</t>
  </si>
  <si>
    <t>97096</t>
  </si>
  <si>
    <t>CONCRETAGEM DE RADIER, PISO OU LAJE SOBRE SOLO, FCK 30 MPA - LANÇAMENTO, ADENSAMENTO E ACABAMENTO. AF_07/2026</t>
  </si>
  <si>
    <t>3.16.3.3</t>
  </si>
  <si>
    <t>101159</t>
  </si>
  <si>
    <t>ALVENARIA DE VEDAÇÃO DE BLOCOS CERÂMICOS MACIÇOS DE 5X10X20CM (ESPESSURA 10CM) E ARGAMASSA DE ASSENTAMENTO COM PREPARO EM BETONEIRA. AF_05/2020</t>
  </si>
  <si>
    <t>3.16.3.4</t>
  </si>
  <si>
    <t>87894</t>
  </si>
  <si>
    <t>CHAPISCO APLICADO EM ALVENARIA (SEM PRESENÇA DE VÃOS) E ESTRUTURAS DE CONCRETO DE FACHADA, COM COLHER DE PEDREIRO. ARGAMASSA TRAÇO 1:3 COM PREPARO EM BETONEIRA 400L. AF_10/2022</t>
  </si>
  <si>
    <t>3.16.3.5</t>
  </si>
  <si>
    <t>87792</t>
  </si>
  <si>
    <t>EMBOÇO OU MASSA ÚNICA EM ARGAMASSA TRAÇO 1:2:8, PREPARO MECÂNICO COM BETONEIRA 400 L, APLICADA MANUALMENTE EM PANOS CEGOS DE FACHADA (SEM PRESENÇA DE VÃOS), ESPESSURA DE 25 MM. AF_08/2022</t>
  </si>
  <si>
    <t>3.16.3.6</t>
  </si>
  <si>
    <t>3.16.3.7</t>
  </si>
  <si>
    <t>3.17</t>
  </si>
  <si>
    <t>GANCHO CHUMBADOR DE LINHA DE VIDA_Fixado junto à viga da platibanda</t>
  </si>
  <si>
    <t>3.17.1</t>
  </si>
  <si>
    <t>3.17.2</t>
  </si>
  <si>
    <t>88245</t>
  </si>
  <si>
    <t>ARMADOR COM ENCARGOS COMPLEMENTARES</t>
  </si>
  <si>
    <t>3.17.3</t>
  </si>
  <si>
    <t>280001</t>
  </si>
  <si>
    <t>AJUDANTE DE ARMADOR COM ENCARGOS COMPLEMENTARES</t>
  </si>
  <si>
    <t>h</t>
  </si>
  <si>
    <t>3.18</t>
  </si>
  <si>
    <t>IMPERMEABILIZAÇÃO</t>
  </si>
  <si>
    <t>3.18.1</t>
  </si>
  <si>
    <t>98555</t>
  </si>
  <si>
    <t>IMPERMEABILIZAÇÃO DE SUPERFÍCIE COM ARGAMASSA POLIMÉRICA / MEMBRANA ACRÍLICA, 3 DEMÃOS. AF_09/2023</t>
  </si>
  <si>
    <t>3.18.2</t>
  </si>
  <si>
    <t>3.18.3</t>
  </si>
  <si>
    <t>J.02.000.038058</t>
  </si>
  <si>
    <t>Impermeabilizante acrílico, ref. Suviflex ou equivalente</t>
  </si>
  <si>
    <t>L</t>
  </si>
  <si>
    <t>4</t>
  </si>
  <si>
    <t>SERVIÇOS FINAIS</t>
  </si>
  <si>
    <t>4.1</t>
  </si>
  <si>
    <t>45245</t>
  </si>
  <si>
    <t>LIMPEZA GERAL - BDI = 27,21</t>
  </si>
  <si>
    <t>GOINFRA RODOV</t>
  </si>
  <si>
    <t>VALOR BDI TOTAL:</t>
  </si>
  <si>
    <t>VALOR ORÇAMENTO:</t>
  </si>
  <si>
    <t>VALOR TOTAL:</t>
  </si>
  <si>
    <t>CRONOGRAMA FÍSICO-FINANCEIRO CONSIDERANDO O DESCONTO OFERTADO NA LICITAÇÃO DE:</t>
  </si>
  <si>
    <t>VALOR (R$)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</si>
  <si>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</si>
  <si>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</si>
  <si>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</si>
  <si>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</si>
  <si>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</si>
  <si>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</si>
  <si>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</si>
  <si>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</si>
  <si>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</si>
  <si>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</si>
  <si>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</si>
  <si>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</si>
  <si>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Total 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</si>
</sst>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\R\$\ #,##0.00"/>
    <numFmt numFmtId="165" formatCode="\R\$\ ###,###,##0.00"/>
    <numFmt numFmtId="166" formatCode="#,##0.00%"/>
    <numFmt numFmtId="167" formatCode="0.0000%"/>
  </numFmts>
  <fonts count="3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7"/>
      <color rgb="FF000000"/>
      <name val="Arial"/>
    </font>
    <font>
      <b/>
      <sz val="5"/>
      <color rgb="FF000000"/>
      <name val="Arial"/>
    </font>
    <font>
      <sz val="9"/>
      <color rgb="FF000000"/>
      <name val="SansSerif"/>
    </font>
    <font>
      <sz val="6"/>
      <color rgb="FF000000"/>
      <name val="SansSerif"/>
    </font>
    <font>
      <sz val="7"/>
      <color rgb="FF000000"/>
      <name val="Arial"/>
    </font>
    <font>
      <sz val="7"/>
      <color rgb="FF000000"/>
      <name val="SansSerif"/>
    </font>
    <font>
      <sz val="5"/>
      <color rgb="FF000000"/>
      <name val="Arial"/>
    </font>
    <font>
      <sz val="11"/>
      <color theme="1"/>
      <name val="Calibri"/>
      <scheme val="minor"/>
    </font>
    <font>
      <b/>
      <sz val="10"/>
      <color rgb="FF000000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</font>
    <font>
      <b/>
      <sz val="2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Arial"/>
      <family val="2"/>
    </font>
    <font>
      <sz val="9"/>
      <color rgb="FF000000"/>
      <name val="Arial"/>
      <family val="2"/>
    </font>
    <font>
      <sz val="11"/>
      <name val="Arial"/>
      <family val="2"/>
    </font>
    <font>
      <sz val="7"/>
      <color rgb="FF00000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DFDFDF"/>
        <bgColor rgb="FFDFDFDF"/>
      </patternFill>
    </fill>
    <fill>
      <patternFill patternType="solid">
        <fgColor rgb="FFFFFF00"/>
        <bgColor rgb="FFFFFF00"/>
      </patternFill>
    </fill>
    <fill>
      <patternFill patternType="solid">
        <fgColor rgb="FF9BBB59"/>
        <bgColor rgb="FF9BBB59"/>
      </patternFill>
    </fill>
    <fill>
      <patternFill patternType="solid">
        <fgColor rgb="FFFF0000"/>
        <bgColor rgb="FFFF0000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rgb="FF9BBB5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FDFDF"/>
      </patternFill>
    </fill>
    <fill>
      <patternFill patternType="solid">
        <fgColor theme="1" tint="0.499984740745262"/>
        <bgColor rgb="FFDFDFDF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164" fontId="7" fillId="3" borderId="14" xfId="0" applyNumberFormat="1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wrapText="1"/>
    </xf>
    <xf numFmtId="0" fontId="1" fillId="3" borderId="18" xfId="0" applyFont="1" applyFill="1" applyBorder="1" applyAlignment="1">
      <alignment wrapText="1"/>
    </xf>
    <xf numFmtId="0" fontId="3" fillId="0" borderId="0" xfId="0" applyFont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1" fillId="9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164" fontId="11" fillId="9" borderId="3" xfId="0" applyNumberFormat="1" applyFont="1" applyFill="1" applyBorder="1" applyAlignment="1">
      <alignment horizontal="right" vertical="center" wrapText="1"/>
    </xf>
    <xf numFmtId="165" fontId="14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7" borderId="3" xfId="0" applyNumberFormat="1" applyFont="1" applyFill="1" applyBorder="1" applyAlignment="1">
      <alignment horizontal="right" vertical="center" wrapText="1"/>
    </xf>
    <xf numFmtId="0" fontId="18" fillId="0" borderId="20" xfId="0" applyFont="1" applyBorder="1"/>
    <xf numFmtId="10" fontId="11" fillId="6" borderId="20" xfId="0" applyNumberFormat="1" applyFont="1" applyFill="1" applyBorder="1" applyAlignment="1">
      <alignment horizontal="center"/>
    </xf>
    <xf numFmtId="44" fontId="19" fillId="8" borderId="20" xfId="1" applyFont="1" applyFill="1" applyBorder="1"/>
    <xf numFmtId="0" fontId="11" fillId="4" borderId="20" xfId="0" applyFont="1" applyFill="1" applyBorder="1" applyAlignment="1">
      <alignment horizontal="center" wrapText="1"/>
    </xf>
    <xf numFmtId="10" fontId="18" fillId="9" borderId="20" xfId="0" applyNumberFormat="1" applyFont="1" applyFill="1" applyBorder="1"/>
    <xf numFmtId="44" fontId="18" fillId="9" borderId="20" xfId="1" applyFont="1" applyFill="1" applyBorder="1"/>
    <xf numFmtId="10" fontId="18" fillId="0" borderId="20" xfId="0" applyNumberFormat="1" applyFont="1" applyBorder="1"/>
    <xf numFmtId="44" fontId="18" fillId="0" borderId="20" xfId="1" applyFont="1" applyBorder="1"/>
    <xf numFmtId="10" fontId="18" fillId="7" borderId="20" xfId="0" applyNumberFormat="1" applyFont="1" applyFill="1" applyBorder="1"/>
    <xf numFmtId="44" fontId="18" fillId="7" borderId="20" xfId="1" applyFont="1" applyFill="1" applyBorder="1"/>
    <xf numFmtId="0" fontId="11" fillId="10" borderId="20" xfId="0" applyFont="1" applyFill="1" applyBorder="1" applyAlignment="1">
      <alignment horizontal="center" wrapText="1"/>
    </xf>
    <xf numFmtId="0" fontId="20" fillId="4" borderId="20" xfId="0" applyFont="1" applyFill="1" applyBorder="1" applyAlignment="1">
      <alignment horizontal="center" wrapText="1"/>
    </xf>
    <xf numFmtId="0" fontId="16" fillId="5" borderId="20" xfId="0" applyFont="1" applyFill="1" applyBorder="1" applyAlignment="1">
      <alignment horizontal="center" wrapText="1"/>
    </xf>
    <xf numFmtId="10" fontId="22" fillId="11" borderId="0" xfId="0" applyNumberFormat="1" applyFont="1" applyFill="1"/>
    <xf numFmtId="0" fontId="23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6" fontId="26" fillId="0" borderId="2" xfId="0" applyNumberFormat="1" applyFont="1" applyBorder="1" applyAlignment="1">
      <alignment horizontal="right" vertical="center" wrapText="1"/>
    </xf>
    <xf numFmtId="166" fontId="27" fillId="0" borderId="2" xfId="0" applyNumberFormat="1" applyFont="1" applyBorder="1" applyAlignment="1">
      <alignment horizontal="right" vertical="center" wrapText="1"/>
    </xf>
    <xf numFmtId="164" fontId="25" fillId="3" borderId="1" xfId="0" applyNumberFormat="1" applyFont="1" applyFill="1" applyBorder="1" applyAlignment="1">
      <alignment horizontal="right" vertical="center" wrapText="1"/>
    </xf>
    <xf numFmtId="0" fontId="17" fillId="0" borderId="2" xfId="0" applyFont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17" fillId="3" borderId="11" xfId="0" applyFont="1" applyFill="1" applyBorder="1" applyAlignment="1">
      <alignment wrapText="1"/>
    </xf>
    <xf numFmtId="0" fontId="17" fillId="3" borderId="12" xfId="0" applyFont="1" applyFill="1" applyBorder="1" applyAlignment="1">
      <alignment wrapText="1"/>
    </xf>
    <xf numFmtId="164" fontId="25" fillId="3" borderId="14" xfId="0" applyNumberFormat="1" applyFont="1" applyFill="1" applyBorder="1" applyAlignment="1">
      <alignment horizontal="right" vertical="center" wrapText="1"/>
    </xf>
    <xf numFmtId="0" fontId="17" fillId="3" borderId="17" xfId="0" applyFont="1" applyFill="1" applyBorder="1" applyAlignment="1">
      <alignment wrapText="1"/>
    </xf>
    <xf numFmtId="0" fontId="17" fillId="3" borderId="18" xfId="0" applyFont="1" applyFill="1" applyBorder="1" applyAlignment="1">
      <alignment wrapText="1"/>
    </xf>
    <xf numFmtId="164" fontId="30" fillId="3" borderId="1" xfId="0" applyNumberFormat="1" applyFont="1" applyFill="1" applyBorder="1" applyAlignment="1">
      <alignment horizontal="right" vertical="center" wrapText="1"/>
    </xf>
    <xf numFmtId="0" fontId="24" fillId="0" borderId="16" xfId="0" applyFont="1" applyBorder="1"/>
    <xf numFmtId="0" fontId="24" fillId="0" borderId="6" xfId="0" applyFont="1" applyBorder="1"/>
    <xf numFmtId="0" fontId="18" fillId="0" borderId="21" xfId="0" applyFont="1" applyBorder="1"/>
    <xf numFmtId="0" fontId="18" fillId="0" borderId="0" xfId="0" applyFont="1"/>
    <xf numFmtId="164" fontId="25" fillId="0" borderId="2" xfId="0" applyNumberFormat="1" applyFont="1" applyBorder="1" applyAlignment="1">
      <alignment vertical="center" wrapText="1"/>
    </xf>
    <xf numFmtId="0" fontId="24" fillId="0" borderId="19" xfId="0" applyFont="1" applyBorder="1"/>
    <xf numFmtId="164" fontId="25" fillId="3" borderId="3" xfId="0" applyNumberFormat="1" applyFont="1" applyFill="1" applyBorder="1" applyAlignment="1">
      <alignment vertical="center" wrapText="1"/>
    </xf>
    <xf numFmtId="164" fontId="25" fillId="3" borderId="5" xfId="0" applyNumberFormat="1" applyFont="1" applyFill="1" applyBorder="1" applyAlignment="1">
      <alignment vertical="center" wrapText="1"/>
    </xf>
    <xf numFmtId="0" fontId="24" fillId="0" borderId="5" xfId="0" applyFont="1" applyBorder="1"/>
    <xf numFmtId="164" fontId="30" fillId="3" borderId="3" xfId="0" applyNumberFormat="1" applyFont="1" applyFill="1" applyBorder="1" applyAlignment="1">
      <alignment vertical="center" wrapText="1"/>
    </xf>
    <xf numFmtId="164" fontId="28" fillId="12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4" fontId="0" fillId="0" borderId="0" xfId="0" applyNumberFormat="1"/>
    <xf numFmtId="167" fontId="0" fillId="0" borderId="0" xfId="2" applyNumberFormat="1" applyFont="1"/>
    <xf numFmtId="0" fontId="11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/>
    <xf numFmtId="0" fontId="12" fillId="7" borderId="5" xfId="0" applyFont="1" applyFill="1" applyBorder="1"/>
    <xf numFmtId="0" fontId="11" fillId="9" borderId="3" xfId="0" applyFont="1" applyFill="1" applyBorder="1" applyAlignment="1">
      <alignment horizontal="left" vertical="center" wrapText="1"/>
    </xf>
    <xf numFmtId="0" fontId="12" fillId="9" borderId="4" xfId="0" applyFont="1" applyFill="1" applyBorder="1"/>
    <xf numFmtId="0" fontId="12" fillId="9" borderId="5" xfId="0" applyFont="1" applyFill="1" applyBorder="1"/>
    <xf numFmtId="0" fontId="11" fillId="0" borderId="3" xfId="0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5" xfId="0" applyFont="1" applyBorder="1"/>
    <xf numFmtId="0" fontId="1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3" fillId="0" borderId="0" xfId="0" applyFont="1"/>
    <xf numFmtId="0" fontId="7" fillId="0" borderId="2" xfId="0" applyFont="1" applyBorder="1" applyAlignment="1">
      <alignment horizontal="left" vertical="center" wrapText="1"/>
    </xf>
    <xf numFmtId="0" fontId="2" fillId="0" borderId="6" xfId="0" applyFont="1" applyBorder="1"/>
    <xf numFmtId="164" fontId="7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164" fontId="6" fillId="3" borderId="13" xfId="0" applyNumberFormat="1" applyFont="1" applyFill="1" applyBorder="1" applyAlignment="1">
      <alignment horizontal="right" vertical="center" wrapText="1"/>
    </xf>
    <xf numFmtId="0" fontId="2" fillId="0" borderId="19" xfId="0" applyFont="1" applyBorder="1"/>
    <xf numFmtId="164" fontId="7" fillId="3" borderId="2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5" xfId="0" applyFont="1" applyBorder="1"/>
    <xf numFmtId="166" fontId="9" fillId="0" borderId="7" xfId="0" applyNumberFormat="1" applyFont="1" applyBorder="1" applyAlignment="1">
      <alignment horizontal="right" vertical="center" wrapText="1"/>
    </xf>
    <xf numFmtId="0" fontId="2" fillId="0" borderId="8" xfId="0" applyFont="1" applyBorder="1"/>
    <xf numFmtId="164" fontId="7" fillId="3" borderId="3" xfId="0" applyNumberFormat="1" applyFont="1" applyFill="1" applyBorder="1" applyAlignment="1">
      <alignment horizontal="right" vertical="center" wrapText="1"/>
    </xf>
    <xf numFmtId="164" fontId="7" fillId="3" borderId="15" xfId="0" applyNumberFormat="1" applyFont="1" applyFill="1" applyBorder="1" applyAlignment="1">
      <alignment horizontal="right" vertical="center" wrapText="1"/>
    </xf>
    <xf numFmtId="0" fontId="2" fillId="0" borderId="16" xfId="0" applyFont="1" applyBorder="1"/>
    <xf numFmtId="0" fontId="1" fillId="3" borderId="0" xfId="0" applyFont="1" applyFill="1" applyAlignment="1">
      <alignment horizontal="center" wrapText="1"/>
    </xf>
    <xf numFmtId="0" fontId="21" fillId="4" borderId="18" xfId="0" applyFont="1" applyFill="1" applyBorder="1" applyAlignment="1">
      <alignment horizontal="center"/>
    </xf>
    <xf numFmtId="0" fontId="25" fillId="0" borderId="2" xfId="0" applyFont="1" applyBorder="1" applyAlignment="1">
      <alignment horizontal="left" vertical="center" wrapText="1"/>
    </xf>
    <xf numFmtId="0" fontId="24" fillId="0" borderId="6" xfId="0" applyFont="1" applyBorder="1"/>
    <xf numFmtId="0" fontId="23" fillId="3" borderId="3" xfId="0" applyFont="1" applyFill="1" applyBorder="1" applyAlignment="1">
      <alignment horizontal="center" vertical="center" wrapText="1"/>
    </xf>
    <xf numFmtId="0" fontId="24" fillId="0" borderId="5" xfId="0" applyFont="1" applyBorder="1"/>
    <xf numFmtId="166" fontId="26" fillId="0" borderId="7" xfId="0" applyNumberFormat="1" applyFont="1" applyBorder="1" applyAlignment="1">
      <alignment horizontal="right" vertical="center" wrapText="1"/>
    </xf>
    <xf numFmtId="0" fontId="24" fillId="0" borderId="8" xfId="0" applyFont="1" applyBorder="1"/>
    <xf numFmtId="164" fontId="25" fillId="13" borderId="2" xfId="0" applyNumberFormat="1" applyFont="1" applyFill="1" applyBorder="1" applyAlignment="1">
      <alignment vertical="center" wrapText="1"/>
    </xf>
    <xf numFmtId="0" fontId="24" fillId="13" borderId="6" xfId="0" applyFont="1" applyFill="1" applyBorder="1"/>
    <xf numFmtId="164" fontId="30" fillId="14" borderId="13" xfId="0" applyNumberFormat="1" applyFont="1" applyFill="1" applyBorder="1" applyAlignment="1">
      <alignment vertical="center" wrapText="1"/>
    </xf>
    <xf numFmtId="166" fontId="27" fillId="13" borderId="2" xfId="0" applyNumberFormat="1" applyFont="1" applyFill="1" applyBorder="1" applyAlignment="1">
      <alignment horizontal="right" vertical="center" wrapText="1"/>
    </xf>
    <xf numFmtId="164" fontId="29" fillId="13" borderId="1" xfId="0" applyNumberFormat="1" applyFont="1" applyFill="1" applyBorder="1" applyAlignment="1">
      <alignment horizontal="right" vertical="center" wrapText="1"/>
    </xf>
    <xf numFmtId="164" fontId="25" fillId="15" borderId="2" xfId="0" applyNumberFormat="1" applyFont="1" applyFill="1" applyBorder="1" applyAlignment="1">
      <alignment horizontal="right" vertical="center" wrapText="1"/>
    </xf>
    <xf numFmtId="0" fontId="24" fillId="16" borderId="6" xfId="0" applyFont="1" applyFill="1" applyBorder="1"/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81875" cy="31527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381875" cy="31527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8475" cy="2381250"/>
    <xdr:pic>
      <xdr:nvPicPr>
        <xdr:cNvPr id="2" name="image9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848475" cy="2381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001"/>
  <sheetViews>
    <sheetView zoomScale="85" zoomScaleNormal="85" workbookViewId="0">
      <selection activeCell="I4" sqref="I4"/>
    </sheetView>
  </sheetViews>
  <sheetFormatPr defaultColWidth="14.42578125" defaultRowHeight="15" customHeight="1"/>
  <cols>
    <col min="1" max="1" width="9.28515625" customWidth="1"/>
    <col min="2" max="2" width="10.28515625" customWidth="1"/>
    <col min="3" max="3" width="42.7109375" customWidth="1"/>
    <col min="4" max="4" width="9.28515625" customWidth="1"/>
    <col min="5" max="5" width="8.28515625" customWidth="1"/>
    <col min="6" max="6" width="10.28515625" customWidth="1"/>
    <col min="7" max="7" width="12.42578125" customWidth="1"/>
    <col min="8" max="8" width="14.7109375" bestFit="1" customWidth="1"/>
    <col min="9" max="9" width="24.42578125" style="33" customWidth="1"/>
    <col min="10" max="10" width="19.7109375" style="33" customWidth="1"/>
    <col min="11" max="26" width="8.7109375" customWidth="1"/>
  </cols>
  <sheetData>
    <row r="1" spans="1:10" ht="246" customHeight="1">
      <c r="A1" s="85"/>
      <c r="B1" s="86"/>
      <c r="C1" s="86"/>
      <c r="D1" s="86"/>
      <c r="E1" s="86"/>
      <c r="F1" s="86"/>
      <c r="G1" s="86"/>
      <c r="H1" s="86"/>
      <c r="I1" s="44" t="s">
        <v>25</v>
      </c>
      <c r="J1" s="45" t="s">
        <v>26</v>
      </c>
    </row>
    <row r="2" spans="1:10">
      <c r="A2" s="1"/>
      <c r="B2" s="87" t="s">
        <v>0</v>
      </c>
      <c r="C2" s="86"/>
      <c r="D2" s="86"/>
      <c r="E2" s="86"/>
      <c r="F2" s="86"/>
      <c r="G2" s="86"/>
      <c r="H2" s="1"/>
    </row>
    <row r="3" spans="1:10">
      <c r="A3" s="1"/>
      <c r="B3" s="18"/>
      <c r="H3" s="1"/>
      <c r="I3" s="34">
        <v>0</v>
      </c>
      <c r="J3" s="35">
        <f>J580</f>
        <v>1774327.21</v>
      </c>
    </row>
    <row r="4" spans="1:10" ht="31.5" customHeight="1">
      <c r="A4" s="19" t="s">
        <v>29</v>
      </c>
      <c r="B4" s="19" t="s">
        <v>30</v>
      </c>
      <c r="C4" s="19" t="s">
        <v>31</v>
      </c>
      <c r="D4" s="19" t="s">
        <v>32</v>
      </c>
      <c r="E4" s="19" t="s">
        <v>33</v>
      </c>
      <c r="F4" s="19" t="s">
        <v>34</v>
      </c>
      <c r="G4" s="19" t="s">
        <v>35</v>
      </c>
      <c r="H4" s="28" t="s">
        <v>36</v>
      </c>
      <c r="I4" s="36" t="s">
        <v>27</v>
      </c>
      <c r="J4" s="43" t="s">
        <v>28</v>
      </c>
    </row>
    <row r="5" spans="1:10" ht="19.5" customHeight="1">
      <c r="A5" s="27" t="s">
        <v>37</v>
      </c>
      <c r="B5" s="79" t="s">
        <v>38</v>
      </c>
      <c r="C5" s="80"/>
      <c r="D5" s="80"/>
      <c r="E5" s="80"/>
      <c r="F5" s="80"/>
      <c r="G5" s="81"/>
      <c r="H5" s="29">
        <v>133597.46</v>
      </c>
      <c r="I5" s="37">
        <f>$I$3</f>
        <v>0</v>
      </c>
      <c r="J5" s="38">
        <f>H5-(H5*I5)</f>
        <v>133597.46</v>
      </c>
    </row>
    <row r="6" spans="1:10" ht="38.25">
      <c r="A6" s="21" t="s">
        <v>39</v>
      </c>
      <c r="B6" s="22" t="s">
        <v>40</v>
      </c>
      <c r="C6" s="21" t="s">
        <v>41</v>
      </c>
      <c r="D6" s="22" t="s">
        <v>42</v>
      </c>
      <c r="E6" s="22" t="s">
        <v>43</v>
      </c>
      <c r="F6" s="23">
        <v>2</v>
      </c>
      <c r="G6" s="24">
        <v>620.64</v>
      </c>
      <c r="H6" s="30">
        <v>1241.28</v>
      </c>
      <c r="I6" s="39">
        <f t="shared" ref="I6:I70" si="0">$I$3</f>
        <v>0</v>
      </c>
      <c r="J6" s="40">
        <f t="shared" ref="J6:J69" si="1">H6-(H6*I6)</f>
        <v>1241.28</v>
      </c>
    </row>
    <row r="7" spans="1:10" ht="25.5">
      <c r="A7" s="21" t="s">
        <v>44</v>
      </c>
      <c r="B7" s="22" t="s">
        <v>45</v>
      </c>
      <c r="C7" s="21" t="s">
        <v>46</v>
      </c>
      <c r="D7" s="22" t="s">
        <v>47</v>
      </c>
      <c r="E7" s="22" t="s">
        <v>48</v>
      </c>
      <c r="F7" s="23">
        <v>750</v>
      </c>
      <c r="G7" s="24">
        <v>0.79</v>
      </c>
      <c r="H7" s="30">
        <v>592.5</v>
      </c>
      <c r="I7" s="39">
        <f t="shared" si="0"/>
        <v>0</v>
      </c>
      <c r="J7" s="40">
        <f t="shared" si="1"/>
        <v>592.5</v>
      </c>
    </row>
    <row r="8" spans="1:10" ht="25.5">
      <c r="A8" s="21" t="s">
        <v>49</v>
      </c>
      <c r="B8" s="22" t="s">
        <v>50</v>
      </c>
      <c r="C8" s="21" t="s">
        <v>51</v>
      </c>
      <c r="D8" s="22" t="s">
        <v>42</v>
      </c>
      <c r="E8" s="22" t="s">
        <v>52</v>
      </c>
      <c r="F8" s="23">
        <v>120</v>
      </c>
      <c r="G8" s="24">
        <v>173.67</v>
      </c>
      <c r="H8" s="30">
        <v>20840.400000000001</v>
      </c>
      <c r="I8" s="39">
        <f t="shared" si="0"/>
        <v>0</v>
      </c>
      <c r="J8" s="40">
        <f t="shared" si="1"/>
        <v>20840.400000000001</v>
      </c>
    </row>
    <row r="9" spans="1:10" ht="25.5">
      <c r="A9" s="21" t="s">
        <v>53</v>
      </c>
      <c r="B9" s="22" t="s">
        <v>54</v>
      </c>
      <c r="C9" s="21" t="s">
        <v>55</v>
      </c>
      <c r="D9" s="22" t="s">
        <v>42</v>
      </c>
      <c r="E9" s="22" t="s">
        <v>52</v>
      </c>
      <c r="F9" s="23">
        <v>200</v>
      </c>
      <c r="G9" s="24">
        <v>97.53</v>
      </c>
      <c r="H9" s="30">
        <v>19506</v>
      </c>
      <c r="I9" s="39">
        <f t="shared" si="0"/>
        <v>0</v>
      </c>
      <c r="J9" s="40">
        <f t="shared" si="1"/>
        <v>19506</v>
      </c>
    </row>
    <row r="10" spans="1:10" ht="25.5">
      <c r="A10" s="21" t="s">
        <v>56</v>
      </c>
      <c r="B10" s="22" t="s">
        <v>57</v>
      </c>
      <c r="C10" s="21" t="s">
        <v>58</v>
      </c>
      <c r="D10" s="22" t="s">
        <v>59</v>
      </c>
      <c r="E10" s="22" t="s">
        <v>60</v>
      </c>
      <c r="F10" s="23">
        <v>332</v>
      </c>
      <c r="G10" s="24">
        <v>4.2</v>
      </c>
      <c r="H10" s="30">
        <v>1394.4</v>
      </c>
      <c r="I10" s="39">
        <f t="shared" si="0"/>
        <v>0</v>
      </c>
      <c r="J10" s="40">
        <f t="shared" si="1"/>
        <v>1394.4</v>
      </c>
    </row>
    <row r="11" spans="1:10" ht="38.25">
      <c r="A11" s="21" t="s">
        <v>61</v>
      </c>
      <c r="B11" s="22" t="s">
        <v>62</v>
      </c>
      <c r="C11" s="21" t="s">
        <v>63</v>
      </c>
      <c r="D11" s="22" t="s">
        <v>42</v>
      </c>
      <c r="E11" s="22" t="s">
        <v>60</v>
      </c>
      <c r="F11" s="23">
        <v>400</v>
      </c>
      <c r="G11" s="24">
        <v>107.98</v>
      </c>
      <c r="H11" s="30">
        <v>43192</v>
      </c>
      <c r="I11" s="39">
        <f t="shared" si="0"/>
        <v>0</v>
      </c>
      <c r="J11" s="40">
        <f t="shared" si="1"/>
        <v>43192</v>
      </c>
    </row>
    <row r="12" spans="1:10" ht="51">
      <c r="A12" s="21" t="s">
        <v>64</v>
      </c>
      <c r="B12" s="22" t="s">
        <v>65</v>
      </c>
      <c r="C12" s="21" t="s">
        <v>66</v>
      </c>
      <c r="D12" s="22" t="s">
        <v>42</v>
      </c>
      <c r="E12" s="22" t="s">
        <v>67</v>
      </c>
      <c r="F12" s="23">
        <v>138</v>
      </c>
      <c r="G12" s="24">
        <v>85.23</v>
      </c>
      <c r="H12" s="30">
        <v>11761.74</v>
      </c>
      <c r="I12" s="39">
        <f t="shared" si="0"/>
        <v>0</v>
      </c>
      <c r="J12" s="40">
        <f t="shared" si="1"/>
        <v>11761.74</v>
      </c>
    </row>
    <row r="13" spans="1:10" ht="38.25">
      <c r="A13" s="21" t="s">
        <v>68</v>
      </c>
      <c r="B13" s="22" t="s">
        <v>69</v>
      </c>
      <c r="C13" s="21" t="s">
        <v>70</v>
      </c>
      <c r="D13" s="22" t="s">
        <v>42</v>
      </c>
      <c r="E13" s="22" t="s">
        <v>67</v>
      </c>
      <c r="F13" s="23">
        <v>130</v>
      </c>
      <c r="G13" s="24">
        <v>4.12</v>
      </c>
      <c r="H13" s="30">
        <v>535.6</v>
      </c>
      <c r="I13" s="39">
        <f t="shared" si="0"/>
        <v>0</v>
      </c>
      <c r="J13" s="40">
        <f t="shared" si="1"/>
        <v>535.6</v>
      </c>
    </row>
    <row r="14" spans="1:10" ht="89.25">
      <c r="A14" s="21" t="s">
        <v>71</v>
      </c>
      <c r="B14" s="22" t="s">
        <v>72</v>
      </c>
      <c r="C14" s="21" t="s">
        <v>73</v>
      </c>
      <c r="D14" s="22" t="s">
        <v>59</v>
      </c>
      <c r="E14" s="22" t="s">
        <v>43</v>
      </c>
      <c r="F14" s="23">
        <v>150</v>
      </c>
      <c r="G14" s="24">
        <v>71.150000000000006</v>
      </c>
      <c r="H14" s="30">
        <v>10672.5</v>
      </c>
      <c r="I14" s="39">
        <f t="shared" si="0"/>
        <v>0</v>
      </c>
      <c r="J14" s="40">
        <f>H14-(H14*I14)</f>
        <v>10672.5</v>
      </c>
    </row>
    <row r="15" spans="1:10" ht="51">
      <c r="A15" s="21" t="s">
        <v>74</v>
      </c>
      <c r="B15" s="22" t="s">
        <v>75</v>
      </c>
      <c r="C15" s="21" t="s">
        <v>76</v>
      </c>
      <c r="D15" s="22" t="s">
        <v>47</v>
      </c>
      <c r="E15" s="22" t="s">
        <v>77</v>
      </c>
      <c r="F15" s="23">
        <v>12</v>
      </c>
      <c r="G15" s="24">
        <v>1237.6199999999999</v>
      </c>
      <c r="H15" s="30">
        <v>14851.44</v>
      </c>
      <c r="I15" s="39">
        <f t="shared" si="0"/>
        <v>0</v>
      </c>
      <c r="J15" s="40">
        <f t="shared" si="1"/>
        <v>14851.44</v>
      </c>
    </row>
    <row r="16" spans="1:10">
      <c r="A16" s="21" t="s">
        <v>78</v>
      </c>
      <c r="B16" s="22" t="s">
        <v>79</v>
      </c>
      <c r="C16" s="21" t="s">
        <v>80</v>
      </c>
      <c r="D16" s="22" t="s">
        <v>81</v>
      </c>
      <c r="E16" s="22" t="s">
        <v>82</v>
      </c>
      <c r="F16" s="23">
        <v>12</v>
      </c>
      <c r="G16" s="24">
        <v>750.8</v>
      </c>
      <c r="H16" s="30">
        <v>9009.6</v>
      </c>
      <c r="I16" s="39">
        <f t="shared" si="0"/>
        <v>0</v>
      </c>
      <c r="J16" s="40">
        <f t="shared" si="1"/>
        <v>9009.6</v>
      </c>
    </row>
    <row r="17" spans="1:10" ht="19.5" customHeight="1">
      <c r="A17" s="27" t="s">
        <v>83</v>
      </c>
      <c r="B17" s="79" t="s">
        <v>84</v>
      </c>
      <c r="C17" s="80"/>
      <c r="D17" s="80"/>
      <c r="E17" s="80"/>
      <c r="F17" s="80"/>
      <c r="G17" s="81"/>
      <c r="H17" s="29">
        <v>575359.34</v>
      </c>
      <c r="I17" s="37">
        <f t="shared" si="0"/>
        <v>0</v>
      </c>
      <c r="J17" s="38">
        <f t="shared" si="1"/>
        <v>575359.34</v>
      </c>
    </row>
    <row r="18" spans="1:10" ht="19.5" customHeight="1">
      <c r="A18" s="27" t="s">
        <v>85</v>
      </c>
      <c r="B18" s="79" t="s">
        <v>86</v>
      </c>
      <c r="C18" s="80"/>
      <c r="D18" s="80"/>
      <c r="E18" s="80"/>
      <c r="F18" s="80"/>
      <c r="G18" s="81"/>
      <c r="H18" s="29">
        <v>44786.92</v>
      </c>
      <c r="I18" s="37">
        <f t="shared" si="0"/>
        <v>0</v>
      </c>
      <c r="J18" s="38">
        <f t="shared" si="1"/>
        <v>44786.92</v>
      </c>
    </row>
    <row r="19" spans="1:10" ht="19.5" customHeight="1">
      <c r="A19" s="27" t="s">
        <v>87</v>
      </c>
      <c r="B19" s="79" t="s">
        <v>88</v>
      </c>
      <c r="C19" s="80"/>
      <c r="D19" s="80"/>
      <c r="E19" s="80"/>
      <c r="F19" s="80"/>
      <c r="G19" s="81"/>
      <c r="H19" s="29">
        <v>9112.5499999999993</v>
      </c>
      <c r="I19" s="37">
        <f t="shared" si="0"/>
        <v>0</v>
      </c>
      <c r="J19" s="38">
        <f t="shared" si="1"/>
        <v>9112.5499999999993</v>
      </c>
    </row>
    <row r="20" spans="1:10" ht="89.25">
      <c r="A20" s="21" t="s">
        <v>89</v>
      </c>
      <c r="B20" s="22" t="s">
        <v>90</v>
      </c>
      <c r="C20" s="21" t="s">
        <v>91</v>
      </c>
      <c r="D20" s="22" t="s">
        <v>42</v>
      </c>
      <c r="E20" s="22" t="s">
        <v>60</v>
      </c>
      <c r="F20" s="23">
        <v>80</v>
      </c>
      <c r="G20" s="24">
        <v>8.77</v>
      </c>
      <c r="H20" s="30">
        <v>701.6</v>
      </c>
      <c r="I20" s="39">
        <f t="shared" si="0"/>
        <v>0</v>
      </c>
      <c r="J20" s="40">
        <f t="shared" si="1"/>
        <v>701.6</v>
      </c>
    </row>
    <row r="21" spans="1:10" ht="38.25">
      <c r="A21" s="21" t="s">
        <v>92</v>
      </c>
      <c r="B21" s="22" t="s">
        <v>93</v>
      </c>
      <c r="C21" s="21" t="s">
        <v>94</v>
      </c>
      <c r="D21" s="22" t="s">
        <v>42</v>
      </c>
      <c r="E21" s="22" t="s">
        <v>60</v>
      </c>
      <c r="F21" s="23">
        <v>15</v>
      </c>
      <c r="G21" s="24">
        <v>38.69</v>
      </c>
      <c r="H21" s="30">
        <v>580.35</v>
      </c>
      <c r="I21" s="39">
        <f t="shared" si="0"/>
        <v>0</v>
      </c>
      <c r="J21" s="40">
        <f t="shared" si="1"/>
        <v>580.35</v>
      </c>
    </row>
    <row r="22" spans="1:10" ht="15.75" customHeight="1">
      <c r="A22" s="21" t="s">
        <v>95</v>
      </c>
      <c r="B22" s="22" t="s">
        <v>96</v>
      </c>
      <c r="C22" s="21" t="s">
        <v>97</v>
      </c>
      <c r="D22" s="22" t="s">
        <v>98</v>
      </c>
      <c r="E22" s="22" t="s">
        <v>60</v>
      </c>
      <c r="F22" s="23">
        <v>60</v>
      </c>
      <c r="G22" s="24">
        <v>130.51</v>
      </c>
      <c r="H22" s="30">
        <v>7830.6</v>
      </c>
      <c r="I22" s="39">
        <f t="shared" si="0"/>
        <v>0</v>
      </c>
      <c r="J22" s="40">
        <f t="shared" si="1"/>
        <v>7830.6</v>
      </c>
    </row>
    <row r="23" spans="1:10" ht="19.5" customHeight="1">
      <c r="A23" s="27" t="s">
        <v>99</v>
      </c>
      <c r="B23" s="79" t="s">
        <v>100</v>
      </c>
      <c r="C23" s="80"/>
      <c r="D23" s="80"/>
      <c r="E23" s="80"/>
      <c r="F23" s="80"/>
      <c r="G23" s="81"/>
      <c r="H23" s="29">
        <v>24844.32</v>
      </c>
      <c r="I23" s="37">
        <f t="shared" si="0"/>
        <v>0</v>
      </c>
      <c r="J23" s="38">
        <f>H23-(H23*I23)</f>
        <v>24844.32</v>
      </c>
    </row>
    <row r="24" spans="1:10" ht="15.75" customHeight="1">
      <c r="A24" s="21" t="s">
        <v>101</v>
      </c>
      <c r="B24" s="22" t="s">
        <v>102</v>
      </c>
      <c r="C24" s="21" t="s">
        <v>103</v>
      </c>
      <c r="D24" s="22" t="s">
        <v>42</v>
      </c>
      <c r="E24" s="22" t="s">
        <v>67</v>
      </c>
      <c r="F24" s="23">
        <v>144</v>
      </c>
      <c r="G24" s="24">
        <v>172.53</v>
      </c>
      <c r="H24" s="30">
        <v>24844.32</v>
      </c>
      <c r="I24" s="39">
        <f t="shared" si="0"/>
        <v>0</v>
      </c>
      <c r="J24" s="40">
        <f t="shared" si="1"/>
        <v>24844.32</v>
      </c>
    </row>
    <row r="25" spans="1:10" ht="19.5" customHeight="1">
      <c r="A25" s="20" t="s">
        <v>104</v>
      </c>
      <c r="B25" s="82" t="s">
        <v>105</v>
      </c>
      <c r="C25" s="83"/>
      <c r="D25" s="83"/>
      <c r="E25" s="83"/>
      <c r="F25" s="83"/>
      <c r="G25" s="84"/>
      <c r="H25" s="31">
        <v>10830.05</v>
      </c>
      <c r="I25" s="39">
        <f>$I$3</f>
        <v>0</v>
      </c>
      <c r="J25" s="40">
        <f t="shared" si="1"/>
        <v>10830.05</v>
      </c>
    </row>
    <row r="26" spans="1:10" ht="15.75" customHeight="1">
      <c r="A26" s="21" t="s">
        <v>106</v>
      </c>
      <c r="B26" s="22" t="s">
        <v>107</v>
      </c>
      <c r="C26" s="21" t="s">
        <v>108</v>
      </c>
      <c r="D26" s="22" t="s">
        <v>42</v>
      </c>
      <c r="E26" s="22" t="s">
        <v>109</v>
      </c>
      <c r="F26" s="23">
        <v>77.760000000000005</v>
      </c>
      <c r="G26" s="24">
        <v>22.31</v>
      </c>
      <c r="H26" s="30">
        <v>1734.83</v>
      </c>
      <c r="I26" s="39">
        <f t="shared" si="0"/>
        <v>0</v>
      </c>
      <c r="J26" s="40">
        <f t="shared" si="1"/>
        <v>1734.83</v>
      </c>
    </row>
    <row r="27" spans="1:10" ht="15.75" customHeight="1">
      <c r="A27" s="21" t="s">
        <v>110</v>
      </c>
      <c r="B27" s="22" t="s">
        <v>111</v>
      </c>
      <c r="C27" s="21" t="s">
        <v>112</v>
      </c>
      <c r="D27" s="22" t="s">
        <v>42</v>
      </c>
      <c r="E27" s="22" t="s">
        <v>43</v>
      </c>
      <c r="F27" s="23">
        <v>26.78</v>
      </c>
      <c r="G27" s="24">
        <v>99.88</v>
      </c>
      <c r="H27" s="30">
        <v>2674.79</v>
      </c>
      <c r="I27" s="39">
        <f t="shared" si="0"/>
        <v>0</v>
      </c>
      <c r="J27" s="40">
        <f t="shared" si="1"/>
        <v>2674.79</v>
      </c>
    </row>
    <row r="28" spans="1:10" ht="15.75" customHeight="1">
      <c r="A28" s="21" t="s">
        <v>113</v>
      </c>
      <c r="B28" s="22" t="s">
        <v>114</v>
      </c>
      <c r="C28" s="21" t="s">
        <v>115</v>
      </c>
      <c r="D28" s="22" t="s">
        <v>42</v>
      </c>
      <c r="E28" s="22" t="s">
        <v>60</v>
      </c>
      <c r="F28" s="23">
        <v>4.1500000000000004</v>
      </c>
      <c r="G28" s="24">
        <v>1140.82</v>
      </c>
      <c r="H28" s="30">
        <v>4734.3999999999996</v>
      </c>
      <c r="I28" s="39">
        <f t="shared" si="0"/>
        <v>0</v>
      </c>
      <c r="J28" s="40">
        <f t="shared" si="1"/>
        <v>4734.3999999999996</v>
      </c>
    </row>
    <row r="29" spans="1:10" ht="15.75" customHeight="1">
      <c r="A29" s="21" t="s">
        <v>116</v>
      </c>
      <c r="B29" s="22" t="s">
        <v>117</v>
      </c>
      <c r="C29" s="21" t="s">
        <v>118</v>
      </c>
      <c r="D29" s="22" t="s">
        <v>42</v>
      </c>
      <c r="E29" s="22" t="s">
        <v>60</v>
      </c>
      <c r="F29" s="23">
        <v>1</v>
      </c>
      <c r="G29" s="24">
        <v>298.31</v>
      </c>
      <c r="H29" s="30">
        <v>298.31</v>
      </c>
      <c r="I29" s="39">
        <f t="shared" si="0"/>
        <v>0</v>
      </c>
      <c r="J29" s="40">
        <f t="shared" si="1"/>
        <v>298.31</v>
      </c>
    </row>
    <row r="30" spans="1:10" ht="15.75" customHeight="1">
      <c r="A30" s="21" t="s">
        <v>119</v>
      </c>
      <c r="B30" s="22" t="s">
        <v>120</v>
      </c>
      <c r="C30" s="21" t="s">
        <v>121</v>
      </c>
      <c r="D30" s="22" t="s">
        <v>42</v>
      </c>
      <c r="E30" s="22" t="s">
        <v>109</v>
      </c>
      <c r="F30" s="23">
        <v>108.5</v>
      </c>
      <c r="G30" s="24">
        <v>12.79</v>
      </c>
      <c r="H30" s="30">
        <v>1387.72</v>
      </c>
      <c r="I30" s="39">
        <f t="shared" si="0"/>
        <v>0</v>
      </c>
      <c r="J30" s="40">
        <f t="shared" si="1"/>
        <v>1387.72</v>
      </c>
    </row>
    <row r="31" spans="1:10" ht="19.5" customHeight="1">
      <c r="A31" s="25" t="s">
        <v>122</v>
      </c>
      <c r="B31" s="76" t="s">
        <v>123</v>
      </c>
      <c r="C31" s="77"/>
      <c r="D31" s="77"/>
      <c r="E31" s="77"/>
      <c r="F31" s="77"/>
      <c r="G31" s="78"/>
      <c r="H31" s="32">
        <v>94350.5</v>
      </c>
      <c r="I31" s="41">
        <f t="shared" si="0"/>
        <v>0</v>
      </c>
      <c r="J31" s="42">
        <f t="shared" si="1"/>
        <v>94350.5</v>
      </c>
    </row>
    <row r="32" spans="1:10" ht="19.5" customHeight="1">
      <c r="A32" s="25" t="s">
        <v>124</v>
      </c>
      <c r="B32" s="76" t="s">
        <v>125</v>
      </c>
      <c r="C32" s="77"/>
      <c r="D32" s="77"/>
      <c r="E32" s="77"/>
      <c r="F32" s="77"/>
      <c r="G32" s="78"/>
      <c r="H32" s="32">
        <v>9731.66</v>
      </c>
      <c r="I32" s="41">
        <f t="shared" si="0"/>
        <v>0</v>
      </c>
      <c r="J32" s="42">
        <f>H32-(H32*I32)</f>
        <v>9731.66</v>
      </c>
    </row>
    <row r="33" spans="1:10" ht="15.75" customHeight="1">
      <c r="A33" s="21" t="s">
        <v>126</v>
      </c>
      <c r="B33" s="22" t="s">
        <v>127</v>
      </c>
      <c r="C33" s="21" t="s">
        <v>128</v>
      </c>
      <c r="D33" s="22" t="s">
        <v>42</v>
      </c>
      <c r="E33" s="22" t="s">
        <v>43</v>
      </c>
      <c r="F33" s="23">
        <v>42</v>
      </c>
      <c r="G33" s="24">
        <v>87.05</v>
      </c>
      <c r="H33" s="30">
        <v>3656.1</v>
      </c>
      <c r="I33" s="39">
        <f t="shared" si="0"/>
        <v>0</v>
      </c>
      <c r="J33" s="40">
        <f t="shared" si="1"/>
        <v>3656.1</v>
      </c>
    </row>
    <row r="34" spans="1:10" ht="15.75" customHeight="1">
      <c r="A34" s="21" t="s">
        <v>129</v>
      </c>
      <c r="B34" s="22" t="s">
        <v>130</v>
      </c>
      <c r="C34" s="21" t="s">
        <v>131</v>
      </c>
      <c r="D34" s="22" t="s">
        <v>42</v>
      </c>
      <c r="E34" s="22" t="s">
        <v>109</v>
      </c>
      <c r="F34" s="23">
        <v>64.2</v>
      </c>
      <c r="G34" s="24">
        <v>15.7</v>
      </c>
      <c r="H34" s="30">
        <v>1007.94</v>
      </c>
      <c r="I34" s="39">
        <f t="shared" si="0"/>
        <v>0</v>
      </c>
      <c r="J34" s="40">
        <f t="shared" si="1"/>
        <v>1007.94</v>
      </c>
    </row>
    <row r="35" spans="1:10" ht="15.75" customHeight="1">
      <c r="A35" s="21" t="s">
        <v>132</v>
      </c>
      <c r="B35" s="22" t="s">
        <v>133</v>
      </c>
      <c r="C35" s="21" t="s">
        <v>134</v>
      </c>
      <c r="D35" s="22" t="s">
        <v>42</v>
      </c>
      <c r="E35" s="22" t="s">
        <v>109</v>
      </c>
      <c r="F35" s="23">
        <v>206</v>
      </c>
      <c r="G35" s="24">
        <v>10.63</v>
      </c>
      <c r="H35" s="30">
        <v>2189.7800000000002</v>
      </c>
      <c r="I35" s="39">
        <f t="shared" si="0"/>
        <v>0</v>
      </c>
      <c r="J35" s="40">
        <f t="shared" si="1"/>
        <v>2189.7800000000002</v>
      </c>
    </row>
    <row r="36" spans="1:10" ht="15.75" customHeight="1">
      <c r="A36" s="21" t="s">
        <v>135</v>
      </c>
      <c r="B36" s="22" t="s">
        <v>136</v>
      </c>
      <c r="C36" s="21" t="s">
        <v>137</v>
      </c>
      <c r="D36" s="22" t="s">
        <v>42</v>
      </c>
      <c r="E36" s="22" t="s">
        <v>60</v>
      </c>
      <c r="F36" s="23">
        <v>2.8</v>
      </c>
      <c r="G36" s="24">
        <v>1027.8</v>
      </c>
      <c r="H36" s="30">
        <v>2877.84</v>
      </c>
      <c r="I36" s="39">
        <f t="shared" si="0"/>
        <v>0</v>
      </c>
      <c r="J36" s="40">
        <f t="shared" si="1"/>
        <v>2877.84</v>
      </c>
    </row>
    <row r="37" spans="1:10" ht="19.5" customHeight="1">
      <c r="A37" s="25" t="s">
        <v>138</v>
      </c>
      <c r="B37" s="76" t="s">
        <v>139</v>
      </c>
      <c r="C37" s="77"/>
      <c r="D37" s="77"/>
      <c r="E37" s="77"/>
      <c r="F37" s="77"/>
      <c r="G37" s="78"/>
      <c r="H37" s="32">
        <v>24374.34</v>
      </c>
      <c r="I37" s="41">
        <f t="shared" si="0"/>
        <v>0</v>
      </c>
      <c r="J37" s="42">
        <f t="shared" si="1"/>
        <v>24374.34</v>
      </c>
    </row>
    <row r="38" spans="1:10" ht="15.75" customHeight="1">
      <c r="A38" s="21" t="s">
        <v>140</v>
      </c>
      <c r="B38" s="22" t="s">
        <v>141</v>
      </c>
      <c r="C38" s="21" t="s">
        <v>142</v>
      </c>
      <c r="D38" s="22" t="s">
        <v>42</v>
      </c>
      <c r="E38" s="22" t="s">
        <v>43</v>
      </c>
      <c r="F38" s="23">
        <v>81.400000000000006</v>
      </c>
      <c r="G38" s="24">
        <v>59.17</v>
      </c>
      <c r="H38" s="30">
        <v>4816.4399999999996</v>
      </c>
      <c r="I38" s="39">
        <f t="shared" si="0"/>
        <v>0</v>
      </c>
      <c r="J38" s="40">
        <f t="shared" si="1"/>
        <v>4816.4399999999996</v>
      </c>
    </row>
    <row r="39" spans="1:10" ht="15.75" customHeight="1">
      <c r="A39" s="21" t="s">
        <v>143</v>
      </c>
      <c r="B39" s="22" t="s">
        <v>127</v>
      </c>
      <c r="C39" s="21" t="s">
        <v>128</v>
      </c>
      <c r="D39" s="22" t="s">
        <v>42</v>
      </c>
      <c r="E39" s="22" t="s">
        <v>43</v>
      </c>
      <c r="F39" s="23">
        <v>85.57</v>
      </c>
      <c r="G39" s="24">
        <v>87.05</v>
      </c>
      <c r="H39" s="30">
        <v>7448.87</v>
      </c>
      <c r="I39" s="39">
        <f t="shared" si="0"/>
        <v>0</v>
      </c>
      <c r="J39" s="40">
        <f t="shared" si="1"/>
        <v>7448.87</v>
      </c>
    </row>
    <row r="40" spans="1:10" ht="15.75" customHeight="1">
      <c r="A40" s="21" t="s">
        <v>144</v>
      </c>
      <c r="B40" s="22" t="s">
        <v>130</v>
      </c>
      <c r="C40" s="21" t="s">
        <v>131</v>
      </c>
      <c r="D40" s="22" t="s">
        <v>42</v>
      </c>
      <c r="E40" s="22" t="s">
        <v>109</v>
      </c>
      <c r="F40" s="23">
        <v>163.80000000000001</v>
      </c>
      <c r="G40" s="24">
        <v>15.7</v>
      </c>
      <c r="H40" s="30">
        <v>2571.66</v>
      </c>
      <c r="I40" s="39">
        <f>$I$3</f>
        <v>0</v>
      </c>
      <c r="J40" s="40">
        <f t="shared" si="1"/>
        <v>2571.66</v>
      </c>
    </row>
    <row r="41" spans="1:10" ht="15.75" customHeight="1">
      <c r="A41" s="21" t="s">
        <v>145</v>
      </c>
      <c r="B41" s="22" t="s">
        <v>133</v>
      </c>
      <c r="C41" s="21" t="s">
        <v>134</v>
      </c>
      <c r="D41" s="22" t="s">
        <v>42</v>
      </c>
      <c r="E41" s="22" t="s">
        <v>109</v>
      </c>
      <c r="F41" s="23">
        <v>402.3</v>
      </c>
      <c r="G41" s="24">
        <v>10.63</v>
      </c>
      <c r="H41" s="30">
        <v>4276.45</v>
      </c>
      <c r="I41" s="39">
        <f t="shared" si="0"/>
        <v>0</v>
      </c>
      <c r="J41" s="40">
        <f t="shared" si="1"/>
        <v>4276.45</v>
      </c>
    </row>
    <row r="42" spans="1:10" ht="15.75" customHeight="1">
      <c r="A42" s="21" t="s">
        <v>146</v>
      </c>
      <c r="B42" s="22" t="s">
        <v>147</v>
      </c>
      <c r="C42" s="21" t="s">
        <v>148</v>
      </c>
      <c r="D42" s="22" t="s">
        <v>42</v>
      </c>
      <c r="E42" s="22" t="s">
        <v>60</v>
      </c>
      <c r="F42" s="23">
        <v>4.9800000000000004</v>
      </c>
      <c r="G42" s="24">
        <v>1056.4100000000001</v>
      </c>
      <c r="H42" s="30">
        <v>5260.92</v>
      </c>
      <c r="I42" s="39">
        <f t="shared" si="0"/>
        <v>0</v>
      </c>
      <c r="J42" s="40">
        <f t="shared" si="1"/>
        <v>5260.92</v>
      </c>
    </row>
    <row r="43" spans="1:10" ht="19.5" customHeight="1">
      <c r="A43" s="25" t="s">
        <v>149</v>
      </c>
      <c r="B43" s="76" t="s">
        <v>150</v>
      </c>
      <c r="C43" s="77"/>
      <c r="D43" s="77"/>
      <c r="E43" s="77"/>
      <c r="F43" s="77"/>
      <c r="G43" s="78"/>
      <c r="H43" s="32">
        <v>20678.98</v>
      </c>
      <c r="I43" s="41">
        <f t="shared" si="0"/>
        <v>0</v>
      </c>
      <c r="J43" s="42">
        <f t="shared" si="1"/>
        <v>20678.98</v>
      </c>
    </row>
    <row r="44" spans="1:10" ht="15.75" customHeight="1">
      <c r="A44" s="21" t="s">
        <v>151</v>
      </c>
      <c r="B44" s="22" t="s">
        <v>152</v>
      </c>
      <c r="C44" s="21" t="s">
        <v>153</v>
      </c>
      <c r="D44" s="22" t="s">
        <v>42</v>
      </c>
      <c r="E44" s="22" t="s">
        <v>43</v>
      </c>
      <c r="F44" s="23">
        <v>89.5</v>
      </c>
      <c r="G44" s="24">
        <v>231.05</v>
      </c>
      <c r="H44" s="30">
        <v>20678.98</v>
      </c>
      <c r="I44" s="39">
        <f t="shared" si="0"/>
        <v>0</v>
      </c>
      <c r="J44" s="40">
        <f t="shared" si="1"/>
        <v>20678.98</v>
      </c>
    </row>
    <row r="45" spans="1:10" ht="19.5" customHeight="1">
      <c r="A45" s="25" t="s">
        <v>154</v>
      </c>
      <c r="B45" s="76" t="s">
        <v>155</v>
      </c>
      <c r="C45" s="77"/>
      <c r="D45" s="77"/>
      <c r="E45" s="77"/>
      <c r="F45" s="77"/>
      <c r="G45" s="78"/>
      <c r="H45" s="32">
        <v>18886.54</v>
      </c>
      <c r="I45" s="41">
        <f t="shared" si="0"/>
        <v>0</v>
      </c>
      <c r="J45" s="42">
        <f t="shared" si="1"/>
        <v>18886.54</v>
      </c>
    </row>
    <row r="46" spans="1:10" ht="15.75" customHeight="1">
      <c r="A46" s="21" t="s">
        <v>156</v>
      </c>
      <c r="B46" s="22" t="s">
        <v>157</v>
      </c>
      <c r="C46" s="21" t="s">
        <v>158</v>
      </c>
      <c r="D46" s="22" t="s">
        <v>42</v>
      </c>
      <c r="E46" s="22" t="s">
        <v>43</v>
      </c>
      <c r="F46" s="23">
        <v>67.680000000000007</v>
      </c>
      <c r="G46" s="24">
        <v>121.91</v>
      </c>
      <c r="H46" s="30">
        <v>8250.8700000000008</v>
      </c>
      <c r="I46" s="39">
        <f t="shared" si="0"/>
        <v>0</v>
      </c>
      <c r="J46" s="40">
        <f t="shared" si="1"/>
        <v>8250.8700000000008</v>
      </c>
    </row>
    <row r="47" spans="1:10" ht="15.75" customHeight="1">
      <c r="A47" s="21" t="s">
        <v>159</v>
      </c>
      <c r="B47" s="22" t="s">
        <v>130</v>
      </c>
      <c r="C47" s="21" t="s">
        <v>131</v>
      </c>
      <c r="D47" s="22" t="s">
        <v>42</v>
      </c>
      <c r="E47" s="22" t="s">
        <v>109</v>
      </c>
      <c r="F47" s="23">
        <v>116.1</v>
      </c>
      <c r="G47" s="24">
        <v>15.7</v>
      </c>
      <c r="H47" s="30">
        <v>1822.77</v>
      </c>
      <c r="I47" s="39">
        <f t="shared" si="0"/>
        <v>0</v>
      </c>
      <c r="J47" s="40">
        <f t="shared" si="1"/>
        <v>1822.77</v>
      </c>
    </row>
    <row r="48" spans="1:10" ht="15.75" customHeight="1">
      <c r="A48" s="21" t="s">
        <v>160</v>
      </c>
      <c r="B48" s="22" t="s">
        <v>161</v>
      </c>
      <c r="C48" s="21" t="s">
        <v>162</v>
      </c>
      <c r="D48" s="22" t="s">
        <v>42</v>
      </c>
      <c r="E48" s="22" t="s">
        <v>109</v>
      </c>
      <c r="F48" s="23">
        <v>177.4</v>
      </c>
      <c r="G48" s="24">
        <v>12.76</v>
      </c>
      <c r="H48" s="30">
        <v>2263.62</v>
      </c>
      <c r="I48" s="39">
        <f t="shared" si="0"/>
        <v>0</v>
      </c>
      <c r="J48" s="40">
        <f t="shared" si="1"/>
        <v>2263.62</v>
      </c>
    </row>
    <row r="49" spans="1:10" ht="15.75" customHeight="1">
      <c r="A49" s="21" t="s">
        <v>163</v>
      </c>
      <c r="B49" s="22" t="s">
        <v>133</v>
      </c>
      <c r="C49" s="21" t="s">
        <v>134</v>
      </c>
      <c r="D49" s="22" t="s">
        <v>42</v>
      </c>
      <c r="E49" s="22" t="s">
        <v>109</v>
      </c>
      <c r="F49" s="23">
        <v>121.2</v>
      </c>
      <c r="G49" s="24">
        <v>10.63</v>
      </c>
      <c r="H49" s="30">
        <v>1288.3599999999999</v>
      </c>
      <c r="I49" s="39">
        <f t="shared" si="0"/>
        <v>0</v>
      </c>
      <c r="J49" s="40">
        <f t="shared" si="1"/>
        <v>1288.3599999999999</v>
      </c>
    </row>
    <row r="50" spans="1:10" ht="15.75" customHeight="1">
      <c r="A50" s="21" t="s">
        <v>164</v>
      </c>
      <c r="B50" s="22" t="s">
        <v>147</v>
      </c>
      <c r="C50" s="21" t="s">
        <v>148</v>
      </c>
      <c r="D50" s="22" t="s">
        <v>42</v>
      </c>
      <c r="E50" s="22" t="s">
        <v>60</v>
      </c>
      <c r="F50" s="23">
        <v>4.9800000000000004</v>
      </c>
      <c r="G50" s="24">
        <v>1056.4100000000001</v>
      </c>
      <c r="H50" s="30">
        <v>5260.92</v>
      </c>
      <c r="I50" s="39">
        <f>$I$3</f>
        <v>0</v>
      </c>
      <c r="J50" s="40">
        <f t="shared" si="1"/>
        <v>5260.92</v>
      </c>
    </row>
    <row r="51" spans="1:10" ht="19.5" customHeight="1">
      <c r="A51" s="25" t="s">
        <v>165</v>
      </c>
      <c r="B51" s="76" t="s">
        <v>166</v>
      </c>
      <c r="C51" s="77"/>
      <c r="D51" s="77"/>
      <c r="E51" s="77"/>
      <c r="F51" s="77"/>
      <c r="G51" s="78"/>
      <c r="H51" s="32">
        <v>20678.98</v>
      </c>
      <c r="I51" s="41">
        <f t="shared" si="0"/>
        <v>0</v>
      </c>
      <c r="J51" s="42">
        <f t="shared" si="1"/>
        <v>20678.98</v>
      </c>
    </row>
    <row r="52" spans="1:10" ht="15.75" customHeight="1">
      <c r="A52" s="21" t="s">
        <v>167</v>
      </c>
      <c r="B52" s="22" t="s">
        <v>152</v>
      </c>
      <c r="C52" s="21" t="s">
        <v>153</v>
      </c>
      <c r="D52" s="22" t="s">
        <v>42</v>
      </c>
      <c r="E52" s="22" t="s">
        <v>43</v>
      </c>
      <c r="F52" s="23">
        <v>89.5</v>
      </c>
      <c r="G52" s="24">
        <v>231.05</v>
      </c>
      <c r="H52" s="30">
        <v>20678.98</v>
      </c>
      <c r="I52" s="39">
        <f t="shared" si="0"/>
        <v>0</v>
      </c>
      <c r="J52" s="40">
        <f t="shared" si="1"/>
        <v>20678.98</v>
      </c>
    </row>
    <row r="53" spans="1:10" ht="19.5" customHeight="1">
      <c r="A53" s="25" t="s">
        <v>168</v>
      </c>
      <c r="B53" s="76" t="s">
        <v>169</v>
      </c>
      <c r="C53" s="77"/>
      <c r="D53" s="77"/>
      <c r="E53" s="77"/>
      <c r="F53" s="77"/>
      <c r="G53" s="78"/>
      <c r="H53" s="32">
        <v>25725.33</v>
      </c>
      <c r="I53" s="41">
        <f t="shared" si="0"/>
        <v>0</v>
      </c>
      <c r="J53" s="42">
        <f t="shared" si="1"/>
        <v>25725.33</v>
      </c>
    </row>
    <row r="54" spans="1:10" ht="15.75" customHeight="1">
      <c r="A54" s="21" t="s">
        <v>170</v>
      </c>
      <c r="B54" s="22" t="s">
        <v>171</v>
      </c>
      <c r="C54" s="21" t="s">
        <v>172</v>
      </c>
      <c r="D54" s="22" t="s">
        <v>42</v>
      </c>
      <c r="E54" s="22" t="s">
        <v>67</v>
      </c>
      <c r="F54" s="23">
        <v>83.1</v>
      </c>
      <c r="G54" s="24">
        <v>38.69</v>
      </c>
      <c r="H54" s="30">
        <v>3215.14</v>
      </c>
      <c r="I54" s="39">
        <f t="shared" si="0"/>
        <v>0</v>
      </c>
      <c r="J54" s="40">
        <f t="shared" si="1"/>
        <v>3215.14</v>
      </c>
    </row>
    <row r="55" spans="1:10" ht="15.75" customHeight="1">
      <c r="A55" s="21" t="s">
        <v>173</v>
      </c>
      <c r="B55" s="22" t="s">
        <v>174</v>
      </c>
      <c r="C55" s="21" t="s">
        <v>175</v>
      </c>
      <c r="D55" s="22" t="s">
        <v>42</v>
      </c>
      <c r="E55" s="22" t="s">
        <v>67</v>
      </c>
      <c r="F55" s="23">
        <v>12.3</v>
      </c>
      <c r="G55" s="24">
        <v>92.99</v>
      </c>
      <c r="H55" s="30">
        <v>1143.78</v>
      </c>
      <c r="I55" s="39">
        <f t="shared" si="0"/>
        <v>0</v>
      </c>
      <c r="J55" s="40">
        <f t="shared" si="1"/>
        <v>1143.78</v>
      </c>
    </row>
    <row r="56" spans="1:10" ht="15.75" customHeight="1">
      <c r="A56" s="21" t="s">
        <v>176</v>
      </c>
      <c r="B56" s="22" t="s">
        <v>177</v>
      </c>
      <c r="C56" s="21" t="s">
        <v>178</v>
      </c>
      <c r="D56" s="22" t="s">
        <v>42</v>
      </c>
      <c r="E56" s="22" t="s">
        <v>67</v>
      </c>
      <c r="F56" s="23">
        <v>20.6</v>
      </c>
      <c r="G56" s="24">
        <v>82.72</v>
      </c>
      <c r="H56" s="30">
        <v>1704.03</v>
      </c>
      <c r="I56" s="39">
        <f>$I$3</f>
        <v>0</v>
      </c>
      <c r="J56" s="40">
        <f t="shared" si="1"/>
        <v>1704.03</v>
      </c>
    </row>
    <row r="57" spans="1:10" ht="15.75" customHeight="1">
      <c r="A57" s="21" t="s">
        <v>179</v>
      </c>
      <c r="B57" s="22" t="s">
        <v>180</v>
      </c>
      <c r="C57" s="21" t="s">
        <v>181</v>
      </c>
      <c r="D57" s="22" t="s">
        <v>42</v>
      </c>
      <c r="E57" s="22" t="s">
        <v>43</v>
      </c>
      <c r="F57" s="23">
        <v>206.82</v>
      </c>
      <c r="G57" s="24">
        <v>95.07</v>
      </c>
      <c r="H57" s="30">
        <v>19662.38</v>
      </c>
      <c r="I57" s="39">
        <f t="shared" si="0"/>
        <v>0</v>
      </c>
      <c r="J57" s="40">
        <f t="shared" si="1"/>
        <v>19662.38</v>
      </c>
    </row>
    <row r="58" spans="1:10" ht="19.5" customHeight="1">
      <c r="A58" s="25" t="s">
        <v>182</v>
      </c>
      <c r="B58" s="76" t="s">
        <v>183</v>
      </c>
      <c r="C58" s="77"/>
      <c r="D58" s="77"/>
      <c r="E58" s="77"/>
      <c r="F58" s="77"/>
      <c r="G58" s="78"/>
      <c r="H58" s="32">
        <v>22901.98</v>
      </c>
      <c r="I58" s="41">
        <f t="shared" si="0"/>
        <v>0</v>
      </c>
      <c r="J58" s="42">
        <f t="shared" si="1"/>
        <v>22901.98</v>
      </c>
    </row>
    <row r="59" spans="1:10" ht="15.75" customHeight="1">
      <c r="A59" s="21" t="s">
        <v>184</v>
      </c>
      <c r="B59" s="22" t="s">
        <v>185</v>
      </c>
      <c r="C59" s="21" t="s">
        <v>186</v>
      </c>
      <c r="D59" s="22" t="s">
        <v>42</v>
      </c>
      <c r="E59" s="22" t="s">
        <v>43</v>
      </c>
      <c r="F59" s="23">
        <v>332.2</v>
      </c>
      <c r="G59" s="24">
        <v>11.53</v>
      </c>
      <c r="H59" s="30">
        <v>3830.27</v>
      </c>
      <c r="I59" s="39">
        <f t="shared" si="0"/>
        <v>0</v>
      </c>
      <c r="J59" s="40">
        <f t="shared" si="1"/>
        <v>3830.27</v>
      </c>
    </row>
    <row r="60" spans="1:10" ht="15.75" customHeight="1">
      <c r="A60" s="21" t="s">
        <v>187</v>
      </c>
      <c r="B60" s="22" t="s">
        <v>188</v>
      </c>
      <c r="C60" s="21" t="s">
        <v>189</v>
      </c>
      <c r="D60" s="22" t="s">
        <v>42</v>
      </c>
      <c r="E60" s="22" t="s">
        <v>43</v>
      </c>
      <c r="F60" s="23">
        <v>130.13999999999999</v>
      </c>
      <c r="G60" s="24">
        <v>50.3</v>
      </c>
      <c r="H60" s="30">
        <v>6546.04</v>
      </c>
      <c r="I60" s="39">
        <f t="shared" si="0"/>
        <v>0</v>
      </c>
      <c r="J60" s="40">
        <f t="shared" si="1"/>
        <v>6546.04</v>
      </c>
    </row>
    <row r="61" spans="1:10" ht="15.75" customHeight="1">
      <c r="A61" s="21" t="s">
        <v>190</v>
      </c>
      <c r="B61" s="22" t="s">
        <v>191</v>
      </c>
      <c r="C61" s="21" t="s">
        <v>192</v>
      </c>
      <c r="D61" s="22" t="s">
        <v>42</v>
      </c>
      <c r="E61" s="22" t="s">
        <v>43</v>
      </c>
      <c r="F61" s="23">
        <v>92.96</v>
      </c>
      <c r="G61" s="24">
        <v>44.89</v>
      </c>
      <c r="H61" s="30">
        <v>4172.97</v>
      </c>
      <c r="I61" s="39">
        <f t="shared" si="0"/>
        <v>0</v>
      </c>
      <c r="J61" s="40">
        <f t="shared" si="1"/>
        <v>4172.97</v>
      </c>
    </row>
    <row r="62" spans="1:10" ht="15.75" customHeight="1">
      <c r="A62" s="21" t="s">
        <v>193</v>
      </c>
      <c r="B62" s="22" t="s">
        <v>194</v>
      </c>
      <c r="C62" s="21" t="s">
        <v>195</v>
      </c>
      <c r="D62" s="22" t="s">
        <v>42</v>
      </c>
      <c r="E62" s="22" t="s">
        <v>43</v>
      </c>
      <c r="F62" s="23">
        <v>109.1</v>
      </c>
      <c r="G62" s="24">
        <v>76.56</v>
      </c>
      <c r="H62" s="30">
        <v>8352.7000000000007</v>
      </c>
      <c r="I62" s="39">
        <f t="shared" si="0"/>
        <v>0</v>
      </c>
      <c r="J62" s="40">
        <f t="shared" si="1"/>
        <v>8352.7000000000007</v>
      </c>
    </row>
    <row r="63" spans="1:10" ht="19.5" customHeight="1">
      <c r="A63" s="25" t="s">
        <v>196</v>
      </c>
      <c r="B63" s="76" t="s">
        <v>197</v>
      </c>
      <c r="C63" s="77"/>
      <c r="D63" s="77"/>
      <c r="E63" s="77"/>
      <c r="F63" s="77"/>
      <c r="G63" s="78"/>
      <c r="H63" s="32">
        <v>26724.71</v>
      </c>
      <c r="I63" s="41">
        <f t="shared" si="0"/>
        <v>0</v>
      </c>
      <c r="J63" s="42">
        <f t="shared" si="1"/>
        <v>26724.71</v>
      </c>
    </row>
    <row r="64" spans="1:10" ht="15.75" customHeight="1">
      <c r="A64" s="21" t="s">
        <v>198</v>
      </c>
      <c r="B64" s="22" t="s">
        <v>199</v>
      </c>
      <c r="C64" s="21" t="s">
        <v>200</v>
      </c>
      <c r="D64" s="22" t="s">
        <v>42</v>
      </c>
      <c r="E64" s="22" t="s">
        <v>43</v>
      </c>
      <c r="F64" s="23">
        <v>89.86</v>
      </c>
      <c r="G64" s="24">
        <v>158.55000000000001</v>
      </c>
      <c r="H64" s="30">
        <v>14247.3</v>
      </c>
      <c r="I64" s="39">
        <f t="shared" si="0"/>
        <v>0</v>
      </c>
      <c r="J64" s="40">
        <f t="shared" si="1"/>
        <v>14247.3</v>
      </c>
    </row>
    <row r="65" spans="1:10" ht="15.75" customHeight="1">
      <c r="A65" s="21" t="s">
        <v>201</v>
      </c>
      <c r="B65" s="22" t="s">
        <v>202</v>
      </c>
      <c r="C65" s="21" t="s">
        <v>203</v>
      </c>
      <c r="D65" s="22" t="s">
        <v>204</v>
      </c>
      <c r="E65" s="22" t="s">
        <v>67</v>
      </c>
      <c r="F65" s="23">
        <v>114.48</v>
      </c>
      <c r="G65" s="24">
        <v>48.29</v>
      </c>
      <c r="H65" s="30">
        <v>5528.24</v>
      </c>
      <c r="I65" s="39">
        <f t="shared" si="0"/>
        <v>0</v>
      </c>
      <c r="J65" s="40">
        <f t="shared" si="1"/>
        <v>5528.24</v>
      </c>
    </row>
    <row r="66" spans="1:10" ht="15.75" customHeight="1">
      <c r="A66" s="21" t="s">
        <v>205</v>
      </c>
      <c r="B66" s="22" t="s">
        <v>206</v>
      </c>
      <c r="C66" s="21" t="s">
        <v>207</v>
      </c>
      <c r="D66" s="22" t="s">
        <v>47</v>
      </c>
      <c r="E66" s="22" t="s">
        <v>48</v>
      </c>
      <c r="F66" s="23">
        <v>120</v>
      </c>
      <c r="G66" s="24">
        <v>24.07</v>
      </c>
      <c r="H66" s="30">
        <v>2888.4</v>
      </c>
      <c r="I66" s="39">
        <f t="shared" si="0"/>
        <v>0</v>
      </c>
      <c r="J66" s="40">
        <f t="shared" si="1"/>
        <v>2888.4</v>
      </c>
    </row>
    <row r="67" spans="1:10" ht="15.75" customHeight="1">
      <c r="A67" s="21" t="s">
        <v>208</v>
      </c>
      <c r="B67" s="22" t="s">
        <v>209</v>
      </c>
      <c r="C67" s="21" t="s">
        <v>210</v>
      </c>
      <c r="D67" s="22" t="s">
        <v>42</v>
      </c>
      <c r="E67" s="22" t="s">
        <v>43</v>
      </c>
      <c r="F67" s="23">
        <v>89.86</v>
      </c>
      <c r="G67" s="24">
        <v>45.19</v>
      </c>
      <c r="H67" s="30">
        <v>4060.77</v>
      </c>
      <c r="I67" s="39">
        <f t="shared" si="0"/>
        <v>0</v>
      </c>
      <c r="J67" s="40">
        <f t="shared" si="1"/>
        <v>4060.77</v>
      </c>
    </row>
    <row r="68" spans="1:10" ht="19.5" customHeight="1">
      <c r="A68" s="25" t="s">
        <v>211</v>
      </c>
      <c r="B68" s="76" t="s">
        <v>212</v>
      </c>
      <c r="C68" s="77"/>
      <c r="D68" s="77"/>
      <c r="E68" s="77"/>
      <c r="F68" s="77"/>
      <c r="G68" s="78"/>
      <c r="H68" s="32">
        <v>18807.95</v>
      </c>
      <c r="I68" s="41">
        <f t="shared" si="0"/>
        <v>0</v>
      </c>
      <c r="J68" s="42">
        <f t="shared" si="1"/>
        <v>18807.95</v>
      </c>
    </row>
    <row r="69" spans="1:10" ht="15.75" customHeight="1">
      <c r="A69" s="21" t="s">
        <v>213</v>
      </c>
      <c r="B69" s="22" t="s">
        <v>214</v>
      </c>
      <c r="C69" s="21" t="s">
        <v>215</v>
      </c>
      <c r="D69" s="22" t="s">
        <v>42</v>
      </c>
      <c r="E69" s="22" t="s">
        <v>43</v>
      </c>
      <c r="F69" s="23">
        <v>203</v>
      </c>
      <c r="G69" s="24">
        <v>92.65</v>
      </c>
      <c r="H69" s="30">
        <v>18807.95</v>
      </c>
      <c r="I69" s="39">
        <f>$I$3</f>
        <v>0</v>
      </c>
      <c r="J69" s="40">
        <f t="shared" si="1"/>
        <v>18807.95</v>
      </c>
    </row>
    <row r="70" spans="1:10" ht="19.5" customHeight="1">
      <c r="A70" s="25" t="s">
        <v>216</v>
      </c>
      <c r="B70" s="76" t="s">
        <v>217</v>
      </c>
      <c r="C70" s="77"/>
      <c r="D70" s="77"/>
      <c r="E70" s="77"/>
      <c r="F70" s="77"/>
      <c r="G70" s="78"/>
      <c r="H70" s="32">
        <v>4900.8599999999997</v>
      </c>
      <c r="I70" s="41">
        <f t="shared" si="0"/>
        <v>0</v>
      </c>
      <c r="J70" s="42">
        <f t="shared" ref="J70:J133" si="2">H70-(H70*I70)</f>
        <v>4900.8599999999997</v>
      </c>
    </row>
    <row r="71" spans="1:10" ht="15.75" customHeight="1">
      <c r="A71" s="21" t="s">
        <v>218</v>
      </c>
      <c r="B71" s="22" t="s">
        <v>219</v>
      </c>
      <c r="C71" s="21" t="s">
        <v>220</v>
      </c>
      <c r="D71" s="22" t="s">
        <v>42</v>
      </c>
      <c r="E71" s="22" t="s">
        <v>67</v>
      </c>
      <c r="F71" s="23">
        <v>17.100000000000001</v>
      </c>
      <c r="G71" s="24">
        <v>233.56</v>
      </c>
      <c r="H71" s="30">
        <v>3993.88</v>
      </c>
      <c r="I71" s="39">
        <f t="shared" ref="I71:I78" si="3">$I$3</f>
        <v>0</v>
      </c>
      <c r="J71" s="40">
        <f t="shared" si="2"/>
        <v>3993.88</v>
      </c>
    </row>
    <row r="72" spans="1:10" ht="15.75" customHeight="1">
      <c r="A72" s="21" t="s">
        <v>221</v>
      </c>
      <c r="B72" s="22" t="s">
        <v>222</v>
      </c>
      <c r="C72" s="21" t="s">
        <v>223</v>
      </c>
      <c r="D72" s="22" t="s">
        <v>42</v>
      </c>
      <c r="E72" s="22" t="s">
        <v>67</v>
      </c>
      <c r="F72" s="23">
        <v>5.0999999999999996</v>
      </c>
      <c r="G72" s="24">
        <v>177.84</v>
      </c>
      <c r="H72" s="30">
        <v>906.98</v>
      </c>
      <c r="I72" s="39">
        <f t="shared" si="3"/>
        <v>0</v>
      </c>
      <c r="J72" s="40">
        <f t="shared" si="2"/>
        <v>906.98</v>
      </c>
    </row>
    <row r="73" spans="1:10" ht="19.5" customHeight="1">
      <c r="A73" s="25" t="s">
        <v>224</v>
      </c>
      <c r="B73" s="76" t="s">
        <v>225</v>
      </c>
      <c r="C73" s="77"/>
      <c r="D73" s="77"/>
      <c r="E73" s="77"/>
      <c r="F73" s="77"/>
      <c r="G73" s="78"/>
      <c r="H73" s="32">
        <v>7357.07</v>
      </c>
      <c r="I73" s="41">
        <f t="shared" si="3"/>
        <v>0</v>
      </c>
      <c r="J73" s="42">
        <f t="shared" si="2"/>
        <v>7357.07</v>
      </c>
    </row>
    <row r="74" spans="1:10" ht="15.75" customHeight="1">
      <c r="A74" s="21" t="s">
        <v>226</v>
      </c>
      <c r="B74" s="22" t="s">
        <v>227</v>
      </c>
      <c r="C74" s="21" t="s">
        <v>228</v>
      </c>
      <c r="D74" s="22" t="s">
        <v>42</v>
      </c>
      <c r="E74" s="22" t="s">
        <v>43</v>
      </c>
      <c r="F74" s="23">
        <v>4.96</v>
      </c>
      <c r="G74" s="24">
        <v>1034.6300000000001</v>
      </c>
      <c r="H74" s="30">
        <v>5131.76</v>
      </c>
      <c r="I74" s="39">
        <f t="shared" si="3"/>
        <v>0</v>
      </c>
      <c r="J74" s="40">
        <f t="shared" si="2"/>
        <v>5131.76</v>
      </c>
    </row>
    <row r="75" spans="1:10" ht="15.75" customHeight="1">
      <c r="A75" s="21" t="s">
        <v>229</v>
      </c>
      <c r="B75" s="22" t="s">
        <v>230</v>
      </c>
      <c r="C75" s="21" t="s">
        <v>231</v>
      </c>
      <c r="D75" s="22" t="s">
        <v>42</v>
      </c>
      <c r="E75" s="22" t="s">
        <v>67</v>
      </c>
      <c r="F75" s="23">
        <v>23.8</v>
      </c>
      <c r="G75" s="24">
        <v>44.87</v>
      </c>
      <c r="H75" s="30">
        <v>1067.9100000000001</v>
      </c>
      <c r="I75" s="39">
        <f t="shared" si="3"/>
        <v>0</v>
      </c>
      <c r="J75" s="40">
        <f t="shared" si="2"/>
        <v>1067.9100000000001</v>
      </c>
    </row>
    <row r="76" spans="1:10" ht="15.75" customHeight="1">
      <c r="A76" s="21" t="s">
        <v>232</v>
      </c>
      <c r="B76" s="22" t="s">
        <v>233</v>
      </c>
      <c r="C76" s="21" t="s">
        <v>234</v>
      </c>
      <c r="D76" s="22" t="s">
        <v>42</v>
      </c>
      <c r="E76" s="22" t="s">
        <v>52</v>
      </c>
      <c r="F76" s="23">
        <v>30</v>
      </c>
      <c r="G76" s="24">
        <v>38.58</v>
      </c>
      <c r="H76" s="30">
        <v>1157.4000000000001</v>
      </c>
      <c r="I76" s="39">
        <f t="shared" si="3"/>
        <v>0</v>
      </c>
      <c r="J76" s="40">
        <f t="shared" si="2"/>
        <v>1157.4000000000001</v>
      </c>
    </row>
    <row r="77" spans="1:10" ht="19.5" customHeight="1">
      <c r="A77" s="25" t="s">
        <v>235</v>
      </c>
      <c r="B77" s="76" t="s">
        <v>236</v>
      </c>
      <c r="C77" s="77"/>
      <c r="D77" s="77"/>
      <c r="E77" s="77"/>
      <c r="F77" s="77"/>
      <c r="G77" s="78"/>
      <c r="H77" s="32">
        <v>33067.21</v>
      </c>
      <c r="I77" s="41">
        <f t="shared" si="3"/>
        <v>0</v>
      </c>
      <c r="J77" s="42">
        <f t="shared" si="2"/>
        <v>33067.21</v>
      </c>
    </row>
    <row r="78" spans="1:10" ht="15.75" customHeight="1">
      <c r="A78" s="21" t="s">
        <v>237</v>
      </c>
      <c r="B78" s="22" t="s">
        <v>238</v>
      </c>
      <c r="C78" s="21" t="s">
        <v>239</v>
      </c>
      <c r="D78" s="22" t="s">
        <v>240</v>
      </c>
      <c r="E78" s="22" t="s">
        <v>43</v>
      </c>
      <c r="F78" s="23">
        <v>0.82</v>
      </c>
      <c r="G78" s="24">
        <v>230.75</v>
      </c>
      <c r="H78" s="30">
        <v>189.22</v>
      </c>
      <c r="I78" s="39">
        <f t="shared" si="3"/>
        <v>0</v>
      </c>
      <c r="J78" s="40">
        <f t="shared" si="2"/>
        <v>189.22</v>
      </c>
    </row>
    <row r="79" spans="1:10" ht="15.75" customHeight="1">
      <c r="A79" s="21" t="s">
        <v>241</v>
      </c>
      <c r="B79" s="22" t="s">
        <v>242</v>
      </c>
      <c r="C79" s="21" t="s">
        <v>243</v>
      </c>
      <c r="D79" s="22" t="s">
        <v>42</v>
      </c>
      <c r="E79" s="22" t="s">
        <v>43</v>
      </c>
      <c r="F79" s="23">
        <v>19.440000000000001</v>
      </c>
      <c r="G79" s="24">
        <v>1092.2</v>
      </c>
      <c r="H79" s="30">
        <v>21232.37</v>
      </c>
      <c r="I79" s="39">
        <f>$I$3</f>
        <v>0</v>
      </c>
      <c r="J79" s="40">
        <f t="shared" si="2"/>
        <v>21232.37</v>
      </c>
    </row>
    <row r="80" spans="1:10" ht="15.75" customHeight="1">
      <c r="A80" s="21" t="s">
        <v>244</v>
      </c>
      <c r="B80" s="22" t="s">
        <v>245</v>
      </c>
      <c r="C80" s="21" t="s">
        <v>246</v>
      </c>
      <c r="D80" s="22" t="s">
        <v>42</v>
      </c>
      <c r="E80" s="22" t="s">
        <v>247</v>
      </c>
      <c r="F80" s="23">
        <v>12</v>
      </c>
      <c r="G80" s="24">
        <v>127.39</v>
      </c>
      <c r="H80" s="30">
        <v>1528.68</v>
      </c>
      <c r="I80" s="39">
        <f t="shared" ref="I80:I85" si="4">$I$3</f>
        <v>0</v>
      </c>
      <c r="J80" s="40">
        <f t="shared" si="2"/>
        <v>1528.68</v>
      </c>
    </row>
    <row r="81" spans="1:10" ht="15.75" customHeight="1">
      <c r="A81" s="21" t="s">
        <v>248</v>
      </c>
      <c r="B81" s="22" t="s">
        <v>249</v>
      </c>
      <c r="C81" s="21" t="s">
        <v>250</v>
      </c>
      <c r="D81" s="22" t="s">
        <v>42</v>
      </c>
      <c r="E81" s="22" t="s">
        <v>251</v>
      </c>
      <c r="F81" s="23">
        <v>2</v>
      </c>
      <c r="G81" s="24">
        <v>535.28</v>
      </c>
      <c r="H81" s="30">
        <v>1070.56</v>
      </c>
      <c r="I81" s="39">
        <f t="shared" si="4"/>
        <v>0</v>
      </c>
      <c r="J81" s="40">
        <f t="shared" si="2"/>
        <v>1070.56</v>
      </c>
    </row>
    <row r="82" spans="1:10" ht="15.75" customHeight="1">
      <c r="A82" s="21" t="s">
        <v>252</v>
      </c>
      <c r="B82" s="22" t="s">
        <v>253</v>
      </c>
      <c r="C82" s="21" t="s">
        <v>254</v>
      </c>
      <c r="D82" s="22" t="s">
        <v>42</v>
      </c>
      <c r="E82" s="22" t="s">
        <v>251</v>
      </c>
      <c r="F82" s="23">
        <v>2</v>
      </c>
      <c r="G82" s="24">
        <v>1570.72</v>
      </c>
      <c r="H82" s="30">
        <v>3141.44</v>
      </c>
      <c r="I82" s="39">
        <f t="shared" si="4"/>
        <v>0</v>
      </c>
      <c r="J82" s="40">
        <f t="shared" si="2"/>
        <v>3141.44</v>
      </c>
    </row>
    <row r="83" spans="1:10" ht="15.75" customHeight="1">
      <c r="A83" s="21" t="s">
        <v>255</v>
      </c>
      <c r="B83" s="22" t="s">
        <v>256</v>
      </c>
      <c r="C83" s="21" t="s">
        <v>257</v>
      </c>
      <c r="D83" s="22" t="s">
        <v>42</v>
      </c>
      <c r="E83" s="22" t="s">
        <v>251</v>
      </c>
      <c r="F83" s="23">
        <v>3</v>
      </c>
      <c r="G83" s="24">
        <v>1444.74</v>
      </c>
      <c r="H83" s="30">
        <v>4334.22</v>
      </c>
      <c r="I83" s="39">
        <f t="shared" si="4"/>
        <v>0</v>
      </c>
      <c r="J83" s="40">
        <f t="shared" si="2"/>
        <v>4334.22</v>
      </c>
    </row>
    <row r="84" spans="1:10" ht="15.75" customHeight="1">
      <c r="A84" s="21" t="s">
        <v>258</v>
      </c>
      <c r="B84" s="22" t="s">
        <v>253</v>
      </c>
      <c r="C84" s="21" t="s">
        <v>259</v>
      </c>
      <c r="D84" s="22" t="s">
        <v>42</v>
      </c>
      <c r="E84" s="22" t="s">
        <v>251</v>
      </c>
      <c r="F84" s="23">
        <v>1</v>
      </c>
      <c r="G84" s="24">
        <v>1570.72</v>
      </c>
      <c r="H84" s="30">
        <v>1570.72</v>
      </c>
      <c r="I84" s="39">
        <f t="shared" si="4"/>
        <v>0</v>
      </c>
      <c r="J84" s="40">
        <f t="shared" si="2"/>
        <v>1570.72</v>
      </c>
    </row>
    <row r="85" spans="1:10" ht="19.5" customHeight="1">
      <c r="A85" s="25" t="s">
        <v>260</v>
      </c>
      <c r="B85" s="76" t="s">
        <v>261</v>
      </c>
      <c r="C85" s="77"/>
      <c r="D85" s="77"/>
      <c r="E85" s="77"/>
      <c r="F85" s="77"/>
      <c r="G85" s="78"/>
      <c r="H85" s="32">
        <v>47787.33</v>
      </c>
      <c r="I85" s="41">
        <f t="shared" si="4"/>
        <v>0</v>
      </c>
      <c r="J85" s="42">
        <f t="shared" si="2"/>
        <v>47787.33</v>
      </c>
    </row>
    <row r="86" spans="1:10" ht="19.5" customHeight="1">
      <c r="A86" s="25" t="s">
        <v>262</v>
      </c>
      <c r="B86" s="76" t="s">
        <v>263</v>
      </c>
      <c r="C86" s="77"/>
      <c r="D86" s="77"/>
      <c r="E86" s="77"/>
      <c r="F86" s="77"/>
      <c r="G86" s="78"/>
      <c r="H86" s="32">
        <v>23506.38</v>
      </c>
      <c r="I86" s="41">
        <f>$I$3</f>
        <v>0</v>
      </c>
      <c r="J86" s="42">
        <f t="shared" si="2"/>
        <v>23506.38</v>
      </c>
    </row>
    <row r="87" spans="1:10" ht="15.75" customHeight="1">
      <c r="A87" s="21" t="s">
        <v>264</v>
      </c>
      <c r="B87" s="22" t="s">
        <v>265</v>
      </c>
      <c r="C87" s="21" t="s">
        <v>266</v>
      </c>
      <c r="D87" s="22" t="s">
        <v>267</v>
      </c>
      <c r="E87" s="22" t="s">
        <v>268</v>
      </c>
      <c r="F87" s="23">
        <v>5</v>
      </c>
      <c r="G87" s="24">
        <v>432.18</v>
      </c>
      <c r="H87" s="30">
        <v>2160.9</v>
      </c>
      <c r="I87" s="39">
        <f t="shared" ref="I87:I96" si="5">$I$3</f>
        <v>0</v>
      </c>
      <c r="J87" s="40">
        <f t="shared" si="2"/>
        <v>2160.9</v>
      </c>
    </row>
    <row r="88" spans="1:10" ht="15.75" customHeight="1">
      <c r="A88" s="21" t="s">
        <v>269</v>
      </c>
      <c r="B88" s="22" t="s">
        <v>270</v>
      </c>
      <c r="C88" s="21" t="s">
        <v>271</v>
      </c>
      <c r="D88" s="22" t="s">
        <v>47</v>
      </c>
      <c r="E88" s="22" t="s">
        <v>272</v>
      </c>
      <c r="F88" s="23">
        <v>4</v>
      </c>
      <c r="G88" s="24">
        <v>92.06</v>
      </c>
      <c r="H88" s="30">
        <v>368.24</v>
      </c>
      <c r="I88" s="39">
        <f t="shared" si="5"/>
        <v>0</v>
      </c>
      <c r="J88" s="40">
        <f t="shared" si="2"/>
        <v>368.24</v>
      </c>
    </row>
    <row r="89" spans="1:10" ht="15.75" customHeight="1">
      <c r="A89" s="21" t="s">
        <v>273</v>
      </c>
      <c r="B89" s="22" t="s">
        <v>274</v>
      </c>
      <c r="C89" s="21" t="s">
        <v>275</v>
      </c>
      <c r="D89" s="22" t="s">
        <v>276</v>
      </c>
      <c r="E89" s="22" t="s">
        <v>277</v>
      </c>
      <c r="F89" s="23">
        <v>305</v>
      </c>
      <c r="G89" s="24">
        <v>41.62</v>
      </c>
      <c r="H89" s="30">
        <v>12694.1</v>
      </c>
      <c r="I89" s="39">
        <f t="shared" si="5"/>
        <v>0</v>
      </c>
      <c r="J89" s="40">
        <f t="shared" si="2"/>
        <v>12694.1</v>
      </c>
    </row>
    <row r="90" spans="1:10" ht="15.75" customHeight="1">
      <c r="A90" s="21" t="s">
        <v>278</v>
      </c>
      <c r="B90" s="22" t="s">
        <v>279</v>
      </c>
      <c r="C90" s="21" t="s">
        <v>280</v>
      </c>
      <c r="D90" s="22" t="s">
        <v>276</v>
      </c>
      <c r="E90" s="22" t="s">
        <v>277</v>
      </c>
      <c r="F90" s="23">
        <v>76</v>
      </c>
      <c r="G90" s="24">
        <v>28.28</v>
      </c>
      <c r="H90" s="30">
        <v>2149.2800000000002</v>
      </c>
      <c r="I90" s="39">
        <f t="shared" si="5"/>
        <v>0</v>
      </c>
      <c r="J90" s="40">
        <f t="shared" si="2"/>
        <v>2149.2800000000002</v>
      </c>
    </row>
    <row r="91" spans="1:10" ht="15.75" customHeight="1">
      <c r="A91" s="21" t="s">
        <v>281</v>
      </c>
      <c r="B91" s="22" t="s">
        <v>282</v>
      </c>
      <c r="C91" s="21" t="s">
        <v>283</v>
      </c>
      <c r="D91" s="22" t="s">
        <v>47</v>
      </c>
      <c r="E91" s="22" t="s">
        <v>272</v>
      </c>
      <c r="F91" s="23">
        <v>1</v>
      </c>
      <c r="G91" s="24">
        <v>541.01</v>
      </c>
      <c r="H91" s="30">
        <v>541.01</v>
      </c>
      <c r="I91" s="39">
        <f t="shared" si="5"/>
        <v>0</v>
      </c>
      <c r="J91" s="40">
        <f t="shared" si="2"/>
        <v>541.01</v>
      </c>
    </row>
    <row r="92" spans="1:10" ht="15.75" customHeight="1">
      <c r="A92" s="21" t="s">
        <v>284</v>
      </c>
      <c r="B92" s="22" t="s">
        <v>285</v>
      </c>
      <c r="C92" s="21" t="s">
        <v>286</v>
      </c>
      <c r="D92" s="22" t="s">
        <v>47</v>
      </c>
      <c r="E92" s="22" t="s">
        <v>287</v>
      </c>
      <c r="F92" s="23">
        <v>1</v>
      </c>
      <c r="G92" s="24">
        <v>218.63</v>
      </c>
      <c r="H92" s="30">
        <v>218.63</v>
      </c>
      <c r="I92" s="39">
        <f t="shared" si="5"/>
        <v>0</v>
      </c>
      <c r="J92" s="40">
        <f t="shared" si="2"/>
        <v>218.63</v>
      </c>
    </row>
    <row r="93" spans="1:10" ht="15.75" customHeight="1">
      <c r="A93" s="21" t="s">
        <v>288</v>
      </c>
      <c r="B93" s="22" t="s">
        <v>289</v>
      </c>
      <c r="C93" s="21" t="s">
        <v>290</v>
      </c>
      <c r="D93" s="22" t="s">
        <v>42</v>
      </c>
      <c r="E93" s="22" t="s">
        <v>251</v>
      </c>
      <c r="F93" s="23">
        <v>1</v>
      </c>
      <c r="G93" s="24">
        <v>574.47</v>
      </c>
      <c r="H93" s="30">
        <v>574.47</v>
      </c>
      <c r="I93" s="39">
        <f t="shared" si="5"/>
        <v>0</v>
      </c>
      <c r="J93" s="40">
        <f t="shared" si="2"/>
        <v>574.47</v>
      </c>
    </row>
    <row r="94" spans="1:10" ht="15.75" customHeight="1">
      <c r="A94" s="21" t="s">
        <v>291</v>
      </c>
      <c r="B94" s="22" t="s">
        <v>292</v>
      </c>
      <c r="C94" s="21" t="s">
        <v>293</v>
      </c>
      <c r="D94" s="22" t="s">
        <v>47</v>
      </c>
      <c r="E94" s="22" t="s">
        <v>272</v>
      </c>
      <c r="F94" s="23">
        <v>2</v>
      </c>
      <c r="G94" s="24">
        <v>3.7</v>
      </c>
      <c r="H94" s="30">
        <v>7.4</v>
      </c>
      <c r="I94" s="39">
        <f t="shared" si="5"/>
        <v>0</v>
      </c>
      <c r="J94" s="40">
        <f t="shared" si="2"/>
        <v>7.4</v>
      </c>
    </row>
    <row r="95" spans="1:10" ht="15.75" customHeight="1">
      <c r="A95" s="21" t="s">
        <v>294</v>
      </c>
      <c r="B95" s="22" t="s">
        <v>295</v>
      </c>
      <c r="C95" s="21" t="s">
        <v>296</v>
      </c>
      <c r="D95" s="22" t="s">
        <v>267</v>
      </c>
      <c r="E95" s="22" t="s">
        <v>268</v>
      </c>
      <c r="F95" s="23">
        <v>1</v>
      </c>
      <c r="G95" s="24">
        <v>22.64</v>
      </c>
      <c r="H95" s="30">
        <v>22.64</v>
      </c>
      <c r="I95" s="39">
        <f t="shared" si="5"/>
        <v>0</v>
      </c>
      <c r="J95" s="40">
        <f t="shared" si="2"/>
        <v>22.64</v>
      </c>
    </row>
    <row r="96" spans="1:10" ht="15.75" customHeight="1">
      <c r="A96" s="21" t="s">
        <v>297</v>
      </c>
      <c r="B96" s="22" t="s">
        <v>298</v>
      </c>
      <c r="C96" s="21" t="s">
        <v>299</v>
      </c>
      <c r="D96" s="22" t="s">
        <v>47</v>
      </c>
      <c r="E96" s="22" t="s">
        <v>272</v>
      </c>
      <c r="F96" s="23">
        <v>8</v>
      </c>
      <c r="G96" s="24">
        <v>4.91</v>
      </c>
      <c r="H96" s="30">
        <v>39.28</v>
      </c>
      <c r="I96" s="39">
        <f t="shared" si="5"/>
        <v>0</v>
      </c>
      <c r="J96" s="40">
        <f t="shared" si="2"/>
        <v>39.28</v>
      </c>
    </row>
    <row r="97" spans="1:10" ht="15.75" customHeight="1">
      <c r="A97" s="21" t="s">
        <v>300</v>
      </c>
      <c r="B97" s="22" t="s">
        <v>301</v>
      </c>
      <c r="C97" s="21" t="s">
        <v>302</v>
      </c>
      <c r="D97" s="22" t="s">
        <v>267</v>
      </c>
      <c r="E97" s="22" t="s">
        <v>268</v>
      </c>
      <c r="F97" s="23">
        <v>4</v>
      </c>
      <c r="G97" s="24">
        <v>27.96</v>
      </c>
      <c r="H97" s="30">
        <v>111.84</v>
      </c>
      <c r="I97" s="39">
        <f>$I$3</f>
        <v>0</v>
      </c>
      <c r="J97" s="40">
        <f t="shared" si="2"/>
        <v>111.84</v>
      </c>
    </row>
    <row r="98" spans="1:10" ht="15.75" customHeight="1">
      <c r="A98" s="21" t="s">
        <v>303</v>
      </c>
      <c r="B98" s="22" t="s">
        <v>304</v>
      </c>
      <c r="C98" s="21" t="s">
        <v>305</v>
      </c>
      <c r="D98" s="22" t="s">
        <v>59</v>
      </c>
      <c r="E98" s="22" t="s">
        <v>67</v>
      </c>
      <c r="F98" s="23">
        <v>4</v>
      </c>
      <c r="G98" s="24">
        <v>52.37</v>
      </c>
      <c r="H98" s="30">
        <v>209.48</v>
      </c>
      <c r="I98" s="39">
        <f t="shared" ref="I98:I108" si="6">$I$3</f>
        <v>0</v>
      </c>
      <c r="J98" s="40">
        <f t="shared" si="2"/>
        <v>209.48</v>
      </c>
    </row>
    <row r="99" spans="1:10" ht="15.75" customHeight="1">
      <c r="A99" s="21" t="s">
        <v>306</v>
      </c>
      <c r="B99" s="22" t="s">
        <v>307</v>
      </c>
      <c r="C99" s="21" t="s">
        <v>308</v>
      </c>
      <c r="D99" s="22" t="s">
        <v>47</v>
      </c>
      <c r="E99" s="22" t="s">
        <v>277</v>
      </c>
      <c r="F99" s="23">
        <v>8</v>
      </c>
      <c r="G99" s="24">
        <v>7.98</v>
      </c>
      <c r="H99" s="30">
        <v>63.84</v>
      </c>
      <c r="I99" s="39">
        <f t="shared" si="6"/>
        <v>0</v>
      </c>
      <c r="J99" s="40">
        <f t="shared" si="2"/>
        <v>63.84</v>
      </c>
    </row>
    <row r="100" spans="1:10" ht="15.75" customHeight="1">
      <c r="A100" s="21" t="s">
        <v>309</v>
      </c>
      <c r="B100" s="22" t="s">
        <v>310</v>
      </c>
      <c r="C100" s="21" t="s">
        <v>311</v>
      </c>
      <c r="D100" s="22" t="s">
        <v>47</v>
      </c>
      <c r="E100" s="22" t="s">
        <v>277</v>
      </c>
      <c r="F100" s="23">
        <v>20</v>
      </c>
      <c r="G100" s="24">
        <v>11.18</v>
      </c>
      <c r="H100" s="30">
        <v>223.6</v>
      </c>
      <c r="I100" s="39">
        <f t="shared" si="6"/>
        <v>0</v>
      </c>
      <c r="J100" s="40">
        <f t="shared" si="2"/>
        <v>223.6</v>
      </c>
    </row>
    <row r="101" spans="1:10" ht="15.75" customHeight="1">
      <c r="A101" s="21" t="s">
        <v>312</v>
      </c>
      <c r="B101" s="22" t="s">
        <v>313</v>
      </c>
      <c r="C101" s="21" t="s">
        <v>314</v>
      </c>
      <c r="D101" s="22" t="s">
        <v>315</v>
      </c>
      <c r="E101" s="22" t="s">
        <v>67</v>
      </c>
      <c r="F101" s="23">
        <v>40</v>
      </c>
      <c r="G101" s="24">
        <v>51.11</v>
      </c>
      <c r="H101" s="30">
        <v>2044.4</v>
      </c>
      <c r="I101" s="39">
        <f t="shared" si="6"/>
        <v>0</v>
      </c>
      <c r="J101" s="40">
        <f t="shared" si="2"/>
        <v>2044.4</v>
      </c>
    </row>
    <row r="102" spans="1:10" ht="15.75" customHeight="1">
      <c r="A102" s="21" t="s">
        <v>316</v>
      </c>
      <c r="B102" s="22" t="s">
        <v>317</v>
      </c>
      <c r="C102" s="21" t="s">
        <v>318</v>
      </c>
      <c r="D102" s="22" t="s">
        <v>315</v>
      </c>
      <c r="E102" s="22" t="s">
        <v>319</v>
      </c>
      <c r="F102" s="23">
        <v>4</v>
      </c>
      <c r="G102" s="24">
        <v>0.7</v>
      </c>
      <c r="H102" s="30">
        <v>2.8</v>
      </c>
      <c r="I102" s="39">
        <f t="shared" si="6"/>
        <v>0</v>
      </c>
      <c r="J102" s="40">
        <f t="shared" si="2"/>
        <v>2.8</v>
      </c>
    </row>
    <row r="103" spans="1:10" ht="15.75" customHeight="1">
      <c r="A103" s="21" t="s">
        <v>320</v>
      </c>
      <c r="B103" s="22" t="s">
        <v>321</v>
      </c>
      <c r="C103" s="21" t="s">
        <v>322</v>
      </c>
      <c r="D103" s="22" t="s">
        <v>323</v>
      </c>
      <c r="E103" s="22" t="s">
        <v>60</v>
      </c>
      <c r="F103" s="23">
        <v>0.32</v>
      </c>
      <c r="G103" s="24">
        <v>1074.46</v>
      </c>
      <c r="H103" s="30">
        <v>343.83</v>
      </c>
      <c r="I103" s="39">
        <f t="shared" si="6"/>
        <v>0</v>
      </c>
      <c r="J103" s="40">
        <f t="shared" si="2"/>
        <v>343.83</v>
      </c>
    </row>
    <row r="104" spans="1:10" ht="15.75" customHeight="1">
      <c r="A104" s="21" t="s">
        <v>324</v>
      </c>
      <c r="B104" s="22" t="s">
        <v>325</v>
      </c>
      <c r="C104" s="21" t="s">
        <v>326</v>
      </c>
      <c r="D104" s="22" t="s">
        <v>267</v>
      </c>
      <c r="E104" s="22" t="s">
        <v>268</v>
      </c>
      <c r="F104" s="23">
        <v>3</v>
      </c>
      <c r="G104" s="24">
        <v>37.619999999999997</v>
      </c>
      <c r="H104" s="30">
        <v>112.86</v>
      </c>
      <c r="I104" s="39">
        <f t="shared" si="6"/>
        <v>0</v>
      </c>
      <c r="J104" s="40">
        <f t="shared" si="2"/>
        <v>112.86</v>
      </c>
    </row>
    <row r="105" spans="1:10" ht="15.75" customHeight="1">
      <c r="A105" s="21" t="s">
        <v>327</v>
      </c>
      <c r="B105" s="22" t="s">
        <v>328</v>
      </c>
      <c r="C105" s="21" t="s">
        <v>329</v>
      </c>
      <c r="D105" s="22" t="s">
        <v>42</v>
      </c>
      <c r="E105" s="22" t="s">
        <v>251</v>
      </c>
      <c r="F105" s="23">
        <v>6</v>
      </c>
      <c r="G105" s="24">
        <v>4.92</v>
      </c>
      <c r="H105" s="30">
        <v>29.52</v>
      </c>
      <c r="I105" s="39">
        <f t="shared" si="6"/>
        <v>0</v>
      </c>
      <c r="J105" s="40">
        <f t="shared" si="2"/>
        <v>29.52</v>
      </c>
    </row>
    <row r="106" spans="1:10" ht="15.75" customHeight="1">
      <c r="A106" s="21" t="s">
        <v>330</v>
      </c>
      <c r="B106" s="22" t="s">
        <v>331</v>
      </c>
      <c r="C106" s="21" t="s">
        <v>332</v>
      </c>
      <c r="D106" s="22" t="s">
        <v>47</v>
      </c>
      <c r="E106" s="22" t="s">
        <v>272</v>
      </c>
      <c r="F106" s="23">
        <v>2</v>
      </c>
      <c r="G106" s="24">
        <v>22.86</v>
      </c>
      <c r="H106" s="30">
        <v>45.72</v>
      </c>
      <c r="I106" s="39">
        <f t="shared" si="6"/>
        <v>0</v>
      </c>
      <c r="J106" s="40">
        <f t="shared" si="2"/>
        <v>45.72</v>
      </c>
    </row>
    <row r="107" spans="1:10" ht="15.75" customHeight="1">
      <c r="A107" s="21" t="s">
        <v>333</v>
      </c>
      <c r="B107" s="22" t="s">
        <v>334</v>
      </c>
      <c r="C107" s="21" t="s">
        <v>335</v>
      </c>
      <c r="D107" s="22" t="s">
        <v>42</v>
      </c>
      <c r="E107" s="22" t="s">
        <v>251</v>
      </c>
      <c r="F107" s="23">
        <v>3</v>
      </c>
      <c r="G107" s="24">
        <v>43.53</v>
      </c>
      <c r="H107" s="30">
        <v>130.59</v>
      </c>
      <c r="I107" s="39">
        <f t="shared" si="6"/>
        <v>0</v>
      </c>
      <c r="J107" s="40">
        <f t="shared" si="2"/>
        <v>130.59</v>
      </c>
    </row>
    <row r="108" spans="1:10" ht="15.75" customHeight="1">
      <c r="A108" s="21" t="s">
        <v>336</v>
      </c>
      <c r="B108" s="22" t="s">
        <v>337</v>
      </c>
      <c r="C108" s="21" t="s">
        <v>338</v>
      </c>
      <c r="D108" s="22" t="s">
        <v>47</v>
      </c>
      <c r="E108" s="22" t="s">
        <v>272</v>
      </c>
      <c r="F108" s="23">
        <v>1</v>
      </c>
      <c r="G108" s="24">
        <v>156.35</v>
      </c>
      <c r="H108" s="30">
        <v>156.35</v>
      </c>
      <c r="I108" s="39">
        <f t="shared" si="6"/>
        <v>0</v>
      </c>
      <c r="J108" s="40">
        <f t="shared" si="2"/>
        <v>156.35</v>
      </c>
    </row>
    <row r="109" spans="1:10" ht="15.75" customHeight="1">
      <c r="A109" s="21" t="s">
        <v>339</v>
      </c>
      <c r="B109" s="22" t="s">
        <v>340</v>
      </c>
      <c r="C109" s="21" t="s">
        <v>341</v>
      </c>
      <c r="D109" s="22" t="s">
        <v>323</v>
      </c>
      <c r="E109" s="22" t="s">
        <v>67</v>
      </c>
      <c r="F109" s="23">
        <v>20</v>
      </c>
      <c r="G109" s="24">
        <v>62.78</v>
      </c>
      <c r="H109" s="30">
        <v>1255.5999999999999</v>
      </c>
      <c r="I109" s="39">
        <f>$I$3</f>
        <v>0</v>
      </c>
      <c r="J109" s="40">
        <f t="shared" si="2"/>
        <v>1255.5999999999999</v>
      </c>
    </row>
    <row r="110" spans="1:10" ht="19.5" customHeight="1">
      <c r="A110" s="25" t="s">
        <v>342</v>
      </c>
      <c r="B110" s="76" t="s">
        <v>343</v>
      </c>
      <c r="C110" s="77"/>
      <c r="D110" s="77"/>
      <c r="E110" s="77"/>
      <c r="F110" s="77"/>
      <c r="G110" s="78"/>
      <c r="H110" s="32">
        <v>18581.009999999998</v>
      </c>
      <c r="I110" s="41">
        <f t="shared" ref="I110:I120" si="7">$I$3</f>
        <v>0</v>
      </c>
      <c r="J110" s="42">
        <f t="shared" si="2"/>
        <v>18581.009999999998</v>
      </c>
    </row>
    <row r="111" spans="1:10" ht="15.75" customHeight="1">
      <c r="A111" s="21" t="s">
        <v>344</v>
      </c>
      <c r="B111" s="22" t="s">
        <v>345</v>
      </c>
      <c r="C111" s="21" t="s">
        <v>346</v>
      </c>
      <c r="D111" s="22" t="s">
        <v>42</v>
      </c>
      <c r="E111" s="22" t="s">
        <v>67</v>
      </c>
      <c r="F111" s="23">
        <v>388</v>
      </c>
      <c r="G111" s="24">
        <v>6.26</v>
      </c>
      <c r="H111" s="30">
        <v>2428.88</v>
      </c>
      <c r="I111" s="39">
        <f t="shared" si="7"/>
        <v>0</v>
      </c>
      <c r="J111" s="40">
        <f t="shared" si="2"/>
        <v>2428.88</v>
      </c>
    </row>
    <row r="112" spans="1:10" ht="15.75" customHeight="1">
      <c r="A112" s="21" t="s">
        <v>347</v>
      </c>
      <c r="B112" s="22" t="s">
        <v>348</v>
      </c>
      <c r="C112" s="21" t="s">
        <v>349</v>
      </c>
      <c r="D112" s="22" t="s">
        <v>42</v>
      </c>
      <c r="E112" s="22" t="s">
        <v>67</v>
      </c>
      <c r="F112" s="23">
        <v>272</v>
      </c>
      <c r="G112" s="24">
        <v>14.57</v>
      </c>
      <c r="H112" s="30">
        <v>3963.04</v>
      </c>
      <c r="I112" s="39">
        <f t="shared" si="7"/>
        <v>0</v>
      </c>
      <c r="J112" s="40">
        <f t="shared" si="2"/>
        <v>3963.04</v>
      </c>
    </row>
    <row r="113" spans="1:10" ht="15.75" customHeight="1">
      <c r="A113" s="21" t="s">
        <v>350</v>
      </c>
      <c r="B113" s="22" t="s">
        <v>351</v>
      </c>
      <c r="C113" s="21" t="s">
        <v>352</v>
      </c>
      <c r="D113" s="22" t="s">
        <v>59</v>
      </c>
      <c r="E113" s="22" t="s">
        <v>251</v>
      </c>
      <c r="F113" s="23">
        <v>5</v>
      </c>
      <c r="G113" s="24">
        <v>67.7</v>
      </c>
      <c r="H113" s="30">
        <v>338.5</v>
      </c>
      <c r="I113" s="39">
        <f t="shared" si="7"/>
        <v>0</v>
      </c>
      <c r="J113" s="40">
        <f t="shared" si="2"/>
        <v>338.5</v>
      </c>
    </row>
    <row r="114" spans="1:10" ht="15.75" customHeight="1">
      <c r="A114" s="21" t="s">
        <v>353</v>
      </c>
      <c r="B114" s="22" t="s">
        <v>354</v>
      </c>
      <c r="C114" s="21" t="s">
        <v>355</v>
      </c>
      <c r="D114" s="22" t="s">
        <v>276</v>
      </c>
      <c r="E114" s="22" t="s">
        <v>272</v>
      </c>
      <c r="F114" s="23">
        <v>21</v>
      </c>
      <c r="G114" s="24">
        <v>16.54</v>
      </c>
      <c r="H114" s="30">
        <v>347.34</v>
      </c>
      <c r="I114" s="39">
        <f t="shared" si="7"/>
        <v>0</v>
      </c>
      <c r="J114" s="40">
        <f t="shared" si="2"/>
        <v>347.34</v>
      </c>
    </row>
    <row r="115" spans="1:10" ht="15.75" customHeight="1">
      <c r="A115" s="21" t="s">
        <v>356</v>
      </c>
      <c r="B115" s="22" t="s">
        <v>357</v>
      </c>
      <c r="C115" s="21" t="s">
        <v>358</v>
      </c>
      <c r="D115" s="22" t="s">
        <v>42</v>
      </c>
      <c r="E115" s="22" t="s">
        <v>251</v>
      </c>
      <c r="F115" s="23">
        <v>18</v>
      </c>
      <c r="G115" s="24">
        <v>26.49</v>
      </c>
      <c r="H115" s="30">
        <v>476.82</v>
      </c>
      <c r="I115" s="39">
        <f t="shared" si="7"/>
        <v>0</v>
      </c>
      <c r="J115" s="40">
        <f t="shared" si="2"/>
        <v>476.82</v>
      </c>
    </row>
    <row r="116" spans="1:10" ht="15.75" customHeight="1">
      <c r="A116" s="21" t="s">
        <v>359</v>
      </c>
      <c r="B116" s="22" t="s">
        <v>360</v>
      </c>
      <c r="C116" s="21" t="s">
        <v>361</v>
      </c>
      <c r="D116" s="22" t="s">
        <v>42</v>
      </c>
      <c r="E116" s="22" t="s">
        <v>251</v>
      </c>
      <c r="F116" s="23">
        <v>2</v>
      </c>
      <c r="G116" s="24">
        <v>43.51</v>
      </c>
      <c r="H116" s="30">
        <v>87.02</v>
      </c>
      <c r="I116" s="39">
        <f t="shared" si="7"/>
        <v>0</v>
      </c>
      <c r="J116" s="40">
        <f t="shared" si="2"/>
        <v>87.02</v>
      </c>
    </row>
    <row r="117" spans="1:10" ht="15.75" customHeight="1">
      <c r="A117" s="21" t="s">
        <v>362</v>
      </c>
      <c r="B117" s="22" t="s">
        <v>363</v>
      </c>
      <c r="C117" s="21" t="s">
        <v>364</v>
      </c>
      <c r="D117" s="22" t="s">
        <v>42</v>
      </c>
      <c r="E117" s="22" t="s">
        <v>251</v>
      </c>
      <c r="F117" s="23">
        <v>2</v>
      </c>
      <c r="G117" s="24">
        <v>35.880000000000003</v>
      </c>
      <c r="H117" s="30">
        <v>71.760000000000005</v>
      </c>
      <c r="I117" s="39">
        <f t="shared" si="7"/>
        <v>0</v>
      </c>
      <c r="J117" s="40">
        <f t="shared" si="2"/>
        <v>71.760000000000005</v>
      </c>
    </row>
    <row r="118" spans="1:10" ht="15.75" customHeight="1">
      <c r="A118" s="21" t="s">
        <v>365</v>
      </c>
      <c r="B118" s="22" t="s">
        <v>366</v>
      </c>
      <c r="C118" s="21" t="s">
        <v>367</v>
      </c>
      <c r="D118" s="22" t="s">
        <v>42</v>
      </c>
      <c r="E118" s="22" t="s">
        <v>251</v>
      </c>
      <c r="F118" s="23">
        <v>3</v>
      </c>
      <c r="G118" s="24">
        <v>26.42</v>
      </c>
      <c r="H118" s="30">
        <v>79.260000000000005</v>
      </c>
      <c r="I118" s="39">
        <f t="shared" si="7"/>
        <v>0</v>
      </c>
      <c r="J118" s="40">
        <f t="shared" si="2"/>
        <v>79.260000000000005</v>
      </c>
    </row>
    <row r="119" spans="1:10" ht="15.75" customHeight="1">
      <c r="A119" s="21" t="s">
        <v>368</v>
      </c>
      <c r="B119" s="22" t="s">
        <v>369</v>
      </c>
      <c r="C119" s="21" t="s">
        <v>370</v>
      </c>
      <c r="D119" s="22" t="s">
        <v>42</v>
      </c>
      <c r="E119" s="22" t="s">
        <v>251</v>
      </c>
      <c r="F119" s="23">
        <v>2</v>
      </c>
      <c r="G119" s="24">
        <v>13.53</v>
      </c>
      <c r="H119" s="30">
        <v>27.06</v>
      </c>
      <c r="I119" s="39">
        <f t="shared" si="7"/>
        <v>0</v>
      </c>
      <c r="J119" s="40">
        <f t="shared" si="2"/>
        <v>27.06</v>
      </c>
    </row>
    <row r="120" spans="1:10" ht="15.75" customHeight="1">
      <c r="A120" s="21" t="s">
        <v>371</v>
      </c>
      <c r="B120" s="22" t="s">
        <v>372</v>
      </c>
      <c r="C120" s="21" t="s">
        <v>373</v>
      </c>
      <c r="D120" s="22" t="s">
        <v>42</v>
      </c>
      <c r="E120" s="22" t="s">
        <v>251</v>
      </c>
      <c r="F120" s="23">
        <v>1</v>
      </c>
      <c r="G120" s="24">
        <v>13.53</v>
      </c>
      <c r="H120" s="30">
        <v>13.53</v>
      </c>
      <c r="I120" s="39">
        <f t="shared" si="7"/>
        <v>0</v>
      </c>
      <c r="J120" s="40">
        <f t="shared" si="2"/>
        <v>13.53</v>
      </c>
    </row>
    <row r="121" spans="1:10" ht="15.75" customHeight="1">
      <c r="A121" s="21" t="s">
        <v>374</v>
      </c>
      <c r="B121" s="22" t="s">
        <v>375</v>
      </c>
      <c r="C121" s="21" t="s">
        <v>376</v>
      </c>
      <c r="D121" s="22" t="s">
        <v>42</v>
      </c>
      <c r="E121" s="22" t="s">
        <v>251</v>
      </c>
      <c r="F121" s="23">
        <v>3</v>
      </c>
      <c r="G121" s="24">
        <v>16.12</v>
      </c>
      <c r="H121" s="30">
        <v>48.36</v>
      </c>
      <c r="I121" s="39">
        <f>$I$3</f>
        <v>0</v>
      </c>
      <c r="J121" s="40">
        <f t="shared" si="2"/>
        <v>48.36</v>
      </c>
    </row>
    <row r="122" spans="1:10" ht="15.75" customHeight="1">
      <c r="A122" s="21" t="s">
        <v>377</v>
      </c>
      <c r="B122" s="22" t="s">
        <v>378</v>
      </c>
      <c r="C122" s="21" t="s">
        <v>379</v>
      </c>
      <c r="D122" s="22" t="s">
        <v>59</v>
      </c>
      <c r="E122" s="22" t="s">
        <v>251</v>
      </c>
      <c r="F122" s="23">
        <v>6</v>
      </c>
      <c r="G122" s="24">
        <v>104.45</v>
      </c>
      <c r="H122" s="30">
        <v>626.70000000000005</v>
      </c>
      <c r="I122" s="39">
        <f t="shared" ref="I122:I132" si="8">$I$3</f>
        <v>0</v>
      </c>
      <c r="J122" s="40">
        <f t="shared" si="2"/>
        <v>626.70000000000005</v>
      </c>
    </row>
    <row r="123" spans="1:10" ht="15.75" customHeight="1">
      <c r="A123" s="21" t="s">
        <v>380</v>
      </c>
      <c r="B123" s="22" t="s">
        <v>381</v>
      </c>
      <c r="C123" s="21" t="s">
        <v>382</v>
      </c>
      <c r="D123" s="22" t="s">
        <v>47</v>
      </c>
      <c r="E123" s="22" t="s">
        <v>272</v>
      </c>
      <c r="F123" s="23">
        <v>1</v>
      </c>
      <c r="G123" s="24">
        <v>796.58</v>
      </c>
      <c r="H123" s="30">
        <v>796.58</v>
      </c>
      <c r="I123" s="39">
        <f t="shared" si="8"/>
        <v>0</v>
      </c>
      <c r="J123" s="40">
        <f t="shared" si="2"/>
        <v>796.58</v>
      </c>
    </row>
    <row r="124" spans="1:10" ht="15.75" customHeight="1">
      <c r="A124" s="21" t="s">
        <v>383</v>
      </c>
      <c r="B124" s="22" t="s">
        <v>384</v>
      </c>
      <c r="C124" s="21" t="s">
        <v>385</v>
      </c>
      <c r="D124" s="22" t="s">
        <v>42</v>
      </c>
      <c r="E124" s="22" t="s">
        <v>67</v>
      </c>
      <c r="F124" s="23">
        <v>20</v>
      </c>
      <c r="G124" s="24">
        <v>22.86</v>
      </c>
      <c r="H124" s="30">
        <v>457.2</v>
      </c>
      <c r="I124" s="39">
        <f t="shared" si="8"/>
        <v>0</v>
      </c>
      <c r="J124" s="40">
        <f t="shared" si="2"/>
        <v>457.2</v>
      </c>
    </row>
    <row r="125" spans="1:10" ht="15.75" customHeight="1">
      <c r="A125" s="21" t="s">
        <v>386</v>
      </c>
      <c r="B125" s="22" t="s">
        <v>387</v>
      </c>
      <c r="C125" s="21" t="s">
        <v>388</v>
      </c>
      <c r="D125" s="22" t="s">
        <v>42</v>
      </c>
      <c r="E125" s="22" t="s">
        <v>67</v>
      </c>
      <c r="F125" s="23">
        <v>100</v>
      </c>
      <c r="G125" s="24">
        <v>12.18</v>
      </c>
      <c r="H125" s="30">
        <v>1218</v>
      </c>
      <c r="I125" s="39">
        <f t="shared" si="8"/>
        <v>0</v>
      </c>
      <c r="J125" s="40">
        <f t="shared" si="2"/>
        <v>1218</v>
      </c>
    </row>
    <row r="126" spans="1:10" ht="15.75" customHeight="1">
      <c r="A126" s="21" t="s">
        <v>389</v>
      </c>
      <c r="B126" s="22" t="s">
        <v>390</v>
      </c>
      <c r="C126" s="21" t="s">
        <v>391</v>
      </c>
      <c r="D126" s="22" t="s">
        <v>42</v>
      </c>
      <c r="E126" s="22" t="s">
        <v>67</v>
      </c>
      <c r="F126" s="23">
        <v>22</v>
      </c>
      <c r="G126" s="24">
        <v>16.02</v>
      </c>
      <c r="H126" s="30">
        <v>352.44</v>
      </c>
      <c r="I126" s="39">
        <f t="shared" si="8"/>
        <v>0</v>
      </c>
      <c r="J126" s="40">
        <f t="shared" si="2"/>
        <v>352.44</v>
      </c>
    </row>
    <row r="127" spans="1:10" ht="15.75" customHeight="1">
      <c r="A127" s="21" t="s">
        <v>392</v>
      </c>
      <c r="B127" s="22" t="s">
        <v>393</v>
      </c>
      <c r="C127" s="21" t="s">
        <v>394</v>
      </c>
      <c r="D127" s="22" t="s">
        <v>42</v>
      </c>
      <c r="E127" s="22" t="s">
        <v>251</v>
      </c>
      <c r="F127" s="23">
        <v>6</v>
      </c>
      <c r="G127" s="24">
        <v>9.9600000000000009</v>
      </c>
      <c r="H127" s="30">
        <v>59.76</v>
      </c>
      <c r="I127" s="39">
        <f t="shared" si="8"/>
        <v>0</v>
      </c>
      <c r="J127" s="40">
        <f t="shared" si="2"/>
        <v>59.76</v>
      </c>
    </row>
    <row r="128" spans="1:10" ht="15.75" customHeight="1">
      <c r="A128" s="21" t="s">
        <v>395</v>
      </c>
      <c r="B128" s="22" t="s">
        <v>396</v>
      </c>
      <c r="C128" s="21" t="s">
        <v>397</v>
      </c>
      <c r="D128" s="22" t="s">
        <v>47</v>
      </c>
      <c r="E128" s="22" t="s">
        <v>272</v>
      </c>
      <c r="F128" s="23">
        <v>21</v>
      </c>
      <c r="G128" s="24">
        <v>223.82</v>
      </c>
      <c r="H128" s="30">
        <v>4700.22</v>
      </c>
      <c r="I128" s="39">
        <f t="shared" si="8"/>
        <v>0</v>
      </c>
      <c r="J128" s="40">
        <f t="shared" si="2"/>
        <v>4700.22</v>
      </c>
    </row>
    <row r="129" spans="1:10" ht="15.75" customHeight="1">
      <c r="A129" s="21" t="s">
        <v>398</v>
      </c>
      <c r="B129" s="22" t="s">
        <v>399</v>
      </c>
      <c r="C129" s="21" t="s">
        <v>400</v>
      </c>
      <c r="D129" s="22" t="s">
        <v>42</v>
      </c>
      <c r="E129" s="22" t="s">
        <v>251</v>
      </c>
      <c r="F129" s="23">
        <v>1</v>
      </c>
      <c r="G129" s="24">
        <v>42.74</v>
      </c>
      <c r="H129" s="30">
        <v>42.74</v>
      </c>
      <c r="I129" s="39">
        <f t="shared" si="8"/>
        <v>0</v>
      </c>
      <c r="J129" s="40">
        <f t="shared" si="2"/>
        <v>42.74</v>
      </c>
    </row>
    <row r="130" spans="1:10" ht="15.75" customHeight="1">
      <c r="A130" s="21" t="s">
        <v>401</v>
      </c>
      <c r="B130" s="22" t="s">
        <v>402</v>
      </c>
      <c r="C130" s="21" t="s">
        <v>403</v>
      </c>
      <c r="D130" s="22" t="s">
        <v>42</v>
      </c>
      <c r="E130" s="22" t="s">
        <v>251</v>
      </c>
      <c r="F130" s="23">
        <v>3</v>
      </c>
      <c r="G130" s="24">
        <v>65.09</v>
      </c>
      <c r="H130" s="30">
        <v>195.27</v>
      </c>
      <c r="I130" s="39">
        <f t="shared" si="8"/>
        <v>0</v>
      </c>
      <c r="J130" s="40">
        <f t="shared" si="2"/>
        <v>195.27</v>
      </c>
    </row>
    <row r="131" spans="1:10" ht="15.75" customHeight="1">
      <c r="A131" s="21" t="s">
        <v>404</v>
      </c>
      <c r="B131" s="22" t="s">
        <v>405</v>
      </c>
      <c r="C131" s="21" t="s">
        <v>406</v>
      </c>
      <c r="D131" s="22" t="s">
        <v>42</v>
      </c>
      <c r="E131" s="22" t="s">
        <v>251</v>
      </c>
      <c r="F131" s="23">
        <v>2</v>
      </c>
      <c r="G131" s="24">
        <v>52.01</v>
      </c>
      <c r="H131" s="30">
        <v>104.02</v>
      </c>
      <c r="I131" s="39">
        <f t="shared" si="8"/>
        <v>0</v>
      </c>
      <c r="J131" s="40">
        <f t="shared" si="2"/>
        <v>104.02</v>
      </c>
    </row>
    <row r="132" spans="1:10" ht="15.75" customHeight="1">
      <c r="A132" s="21" t="s">
        <v>407</v>
      </c>
      <c r="B132" s="22" t="s">
        <v>408</v>
      </c>
      <c r="C132" s="21" t="s">
        <v>409</v>
      </c>
      <c r="D132" s="22" t="s">
        <v>267</v>
      </c>
      <c r="E132" s="22" t="s">
        <v>268</v>
      </c>
      <c r="F132" s="23">
        <v>6</v>
      </c>
      <c r="G132" s="24">
        <v>13.29</v>
      </c>
      <c r="H132" s="30">
        <v>79.739999999999995</v>
      </c>
      <c r="I132" s="39">
        <f t="shared" si="8"/>
        <v>0</v>
      </c>
      <c r="J132" s="40">
        <f t="shared" si="2"/>
        <v>79.739999999999995</v>
      </c>
    </row>
    <row r="133" spans="1:10" ht="15.75" customHeight="1">
      <c r="A133" s="21" t="s">
        <v>410</v>
      </c>
      <c r="B133" s="22" t="s">
        <v>411</v>
      </c>
      <c r="C133" s="21" t="s">
        <v>412</v>
      </c>
      <c r="D133" s="22" t="s">
        <v>413</v>
      </c>
      <c r="E133" s="22" t="s">
        <v>251</v>
      </c>
      <c r="F133" s="23">
        <v>14</v>
      </c>
      <c r="G133" s="24">
        <v>44.75</v>
      </c>
      <c r="H133" s="30">
        <v>626.5</v>
      </c>
      <c r="I133" s="39">
        <f>$I$3</f>
        <v>0</v>
      </c>
      <c r="J133" s="40">
        <f t="shared" si="2"/>
        <v>626.5</v>
      </c>
    </row>
    <row r="134" spans="1:10" ht="15.75" customHeight="1">
      <c r="A134" s="21" t="s">
        <v>414</v>
      </c>
      <c r="B134" s="22" t="s">
        <v>289</v>
      </c>
      <c r="C134" s="21" t="s">
        <v>415</v>
      </c>
      <c r="D134" s="22" t="s">
        <v>42</v>
      </c>
      <c r="E134" s="22" t="s">
        <v>251</v>
      </c>
      <c r="F134" s="23">
        <v>1</v>
      </c>
      <c r="G134" s="24">
        <v>574.47</v>
      </c>
      <c r="H134" s="30">
        <v>574.47</v>
      </c>
      <c r="I134" s="39">
        <f t="shared" ref="I134:I141" si="9">$I$3</f>
        <v>0</v>
      </c>
      <c r="J134" s="40">
        <f t="shared" ref="J134:J192" si="10">H134-(H134*I134)</f>
        <v>574.47</v>
      </c>
    </row>
    <row r="135" spans="1:10" ht="15.75" customHeight="1">
      <c r="A135" s="21" t="s">
        <v>416</v>
      </c>
      <c r="B135" s="22" t="s">
        <v>417</v>
      </c>
      <c r="C135" s="21" t="s">
        <v>418</v>
      </c>
      <c r="D135" s="22" t="s">
        <v>98</v>
      </c>
      <c r="E135" s="22" t="s">
        <v>67</v>
      </c>
      <c r="F135" s="23">
        <v>1</v>
      </c>
      <c r="G135" s="24">
        <v>14.44</v>
      </c>
      <c r="H135" s="30">
        <v>14.44</v>
      </c>
      <c r="I135" s="39">
        <f t="shared" si="9"/>
        <v>0</v>
      </c>
      <c r="J135" s="40">
        <f t="shared" si="10"/>
        <v>14.44</v>
      </c>
    </row>
    <row r="136" spans="1:10" ht="15.75" customHeight="1">
      <c r="A136" s="21" t="s">
        <v>419</v>
      </c>
      <c r="B136" s="22" t="s">
        <v>420</v>
      </c>
      <c r="C136" s="21" t="s">
        <v>421</v>
      </c>
      <c r="D136" s="22" t="s">
        <v>47</v>
      </c>
      <c r="E136" s="22" t="s">
        <v>272</v>
      </c>
      <c r="F136" s="23">
        <v>6</v>
      </c>
      <c r="G136" s="24">
        <v>87.08</v>
      </c>
      <c r="H136" s="30">
        <v>522.48</v>
      </c>
      <c r="I136" s="39">
        <f t="shared" si="9"/>
        <v>0</v>
      </c>
      <c r="J136" s="40">
        <f t="shared" si="10"/>
        <v>522.48</v>
      </c>
    </row>
    <row r="137" spans="1:10" ht="15.75" customHeight="1">
      <c r="A137" s="21" t="s">
        <v>422</v>
      </c>
      <c r="B137" s="22" t="s">
        <v>423</v>
      </c>
      <c r="C137" s="21" t="s">
        <v>424</v>
      </c>
      <c r="D137" s="22" t="s">
        <v>42</v>
      </c>
      <c r="E137" s="22" t="s">
        <v>251</v>
      </c>
      <c r="F137" s="23">
        <v>4</v>
      </c>
      <c r="G137" s="24">
        <v>82.22</v>
      </c>
      <c r="H137" s="30">
        <v>328.88</v>
      </c>
      <c r="I137" s="39">
        <f t="shared" si="9"/>
        <v>0</v>
      </c>
      <c r="J137" s="40">
        <f t="shared" si="10"/>
        <v>328.88</v>
      </c>
    </row>
    <row r="138" spans="1:10" ht="19.5" customHeight="1">
      <c r="A138" s="25" t="s">
        <v>425</v>
      </c>
      <c r="B138" s="76" t="s">
        <v>426</v>
      </c>
      <c r="C138" s="77"/>
      <c r="D138" s="77"/>
      <c r="E138" s="77"/>
      <c r="F138" s="77"/>
      <c r="G138" s="78"/>
      <c r="H138" s="32">
        <v>5699.94</v>
      </c>
      <c r="I138" s="41">
        <f t="shared" si="9"/>
        <v>0</v>
      </c>
      <c r="J138" s="42">
        <f t="shared" si="10"/>
        <v>5699.94</v>
      </c>
    </row>
    <row r="139" spans="1:10" ht="15.75" customHeight="1">
      <c r="A139" s="21" t="s">
        <v>427</v>
      </c>
      <c r="B139" s="22" t="s">
        <v>428</v>
      </c>
      <c r="C139" s="21" t="s">
        <v>429</v>
      </c>
      <c r="D139" s="22" t="s">
        <v>267</v>
      </c>
      <c r="E139" s="22" t="s">
        <v>268</v>
      </c>
      <c r="F139" s="23">
        <v>1</v>
      </c>
      <c r="G139" s="24">
        <v>258.13</v>
      </c>
      <c r="H139" s="30">
        <v>258.13</v>
      </c>
      <c r="I139" s="39">
        <f t="shared" si="9"/>
        <v>0</v>
      </c>
      <c r="J139" s="40">
        <f t="shared" si="10"/>
        <v>258.13</v>
      </c>
    </row>
    <row r="140" spans="1:10" ht="15.75" customHeight="1">
      <c r="A140" s="21" t="s">
        <v>430</v>
      </c>
      <c r="B140" s="22" t="s">
        <v>431</v>
      </c>
      <c r="C140" s="21" t="s">
        <v>432</v>
      </c>
      <c r="D140" s="22" t="s">
        <v>42</v>
      </c>
      <c r="E140" s="22" t="s">
        <v>251</v>
      </c>
      <c r="F140" s="23">
        <v>2</v>
      </c>
      <c r="G140" s="24">
        <v>92.14</v>
      </c>
      <c r="H140" s="30">
        <v>184.28</v>
      </c>
      <c r="I140" s="39">
        <f t="shared" si="9"/>
        <v>0</v>
      </c>
      <c r="J140" s="40">
        <f t="shared" si="10"/>
        <v>184.28</v>
      </c>
    </row>
    <row r="141" spans="1:10" ht="15.75" customHeight="1">
      <c r="A141" s="21" t="s">
        <v>433</v>
      </c>
      <c r="B141" s="22" t="s">
        <v>434</v>
      </c>
      <c r="C141" s="21" t="s">
        <v>435</v>
      </c>
      <c r="D141" s="22" t="s">
        <v>42</v>
      </c>
      <c r="E141" s="22" t="s">
        <v>67</v>
      </c>
      <c r="F141" s="23">
        <v>24</v>
      </c>
      <c r="G141" s="24">
        <v>26.51</v>
      </c>
      <c r="H141" s="30">
        <v>636.24</v>
      </c>
      <c r="I141" s="39">
        <f t="shared" si="9"/>
        <v>0</v>
      </c>
      <c r="J141" s="40">
        <f t="shared" si="10"/>
        <v>636.24</v>
      </c>
    </row>
    <row r="142" spans="1:10" ht="15.75" customHeight="1">
      <c r="A142" s="21" t="s">
        <v>436</v>
      </c>
      <c r="B142" s="22" t="s">
        <v>437</v>
      </c>
      <c r="C142" s="21" t="s">
        <v>438</v>
      </c>
      <c r="D142" s="22" t="s">
        <v>42</v>
      </c>
      <c r="E142" s="22" t="s">
        <v>251</v>
      </c>
      <c r="F142" s="23">
        <v>3</v>
      </c>
      <c r="G142" s="24">
        <v>143.72</v>
      </c>
      <c r="H142" s="30">
        <v>431.16</v>
      </c>
      <c r="I142" s="39">
        <f>$I$3</f>
        <v>0</v>
      </c>
      <c r="J142" s="40">
        <f t="shared" si="10"/>
        <v>431.16</v>
      </c>
    </row>
    <row r="143" spans="1:10" ht="15.75" customHeight="1">
      <c r="A143" s="21" t="s">
        <v>439</v>
      </c>
      <c r="B143" s="22" t="s">
        <v>440</v>
      </c>
      <c r="C143" s="21" t="s">
        <v>441</v>
      </c>
      <c r="D143" s="22" t="s">
        <v>42</v>
      </c>
      <c r="E143" s="22" t="s">
        <v>251</v>
      </c>
      <c r="F143" s="23">
        <v>6</v>
      </c>
      <c r="G143" s="24">
        <v>8.36</v>
      </c>
      <c r="H143" s="30">
        <v>50.16</v>
      </c>
      <c r="I143" s="39">
        <f t="shared" ref="I143:I153" si="11">$I$3</f>
        <v>0</v>
      </c>
      <c r="J143" s="40">
        <f t="shared" si="10"/>
        <v>50.16</v>
      </c>
    </row>
    <row r="144" spans="1:10" ht="15.75" customHeight="1">
      <c r="A144" s="21" t="s">
        <v>442</v>
      </c>
      <c r="B144" s="22" t="s">
        <v>443</v>
      </c>
      <c r="C144" s="21" t="s">
        <v>444</v>
      </c>
      <c r="D144" s="22" t="s">
        <v>47</v>
      </c>
      <c r="E144" s="22" t="s">
        <v>272</v>
      </c>
      <c r="F144" s="23">
        <v>1</v>
      </c>
      <c r="G144" s="24">
        <v>222.95</v>
      </c>
      <c r="H144" s="30">
        <v>222.95</v>
      </c>
      <c r="I144" s="39">
        <f t="shared" si="11"/>
        <v>0</v>
      </c>
      <c r="J144" s="40">
        <f t="shared" si="10"/>
        <v>222.95</v>
      </c>
    </row>
    <row r="145" spans="1:10" ht="15.75" customHeight="1">
      <c r="A145" s="21" t="s">
        <v>445</v>
      </c>
      <c r="B145" s="22" t="s">
        <v>446</v>
      </c>
      <c r="C145" s="21" t="s">
        <v>447</v>
      </c>
      <c r="D145" s="22" t="s">
        <v>42</v>
      </c>
      <c r="E145" s="22" t="s">
        <v>67</v>
      </c>
      <c r="F145" s="23">
        <v>26</v>
      </c>
      <c r="G145" s="24">
        <v>82.79</v>
      </c>
      <c r="H145" s="30">
        <v>2152.54</v>
      </c>
      <c r="I145" s="39">
        <f t="shared" si="11"/>
        <v>0</v>
      </c>
      <c r="J145" s="40">
        <f t="shared" si="10"/>
        <v>2152.54</v>
      </c>
    </row>
    <row r="146" spans="1:10" ht="15.75" customHeight="1">
      <c r="A146" s="21" t="s">
        <v>448</v>
      </c>
      <c r="B146" s="22" t="s">
        <v>449</v>
      </c>
      <c r="C146" s="21" t="s">
        <v>450</v>
      </c>
      <c r="D146" s="22" t="s">
        <v>42</v>
      </c>
      <c r="E146" s="22" t="s">
        <v>67</v>
      </c>
      <c r="F146" s="23">
        <v>12</v>
      </c>
      <c r="G146" s="24">
        <v>26.61</v>
      </c>
      <c r="H146" s="30">
        <v>319.32</v>
      </c>
      <c r="I146" s="39">
        <f t="shared" si="11"/>
        <v>0</v>
      </c>
      <c r="J146" s="40">
        <f t="shared" si="10"/>
        <v>319.32</v>
      </c>
    </row>
    <row r="147" spans="1:10" ht="15.75" customHeight="1">
      <c r="A147" s="21" t="s">
        <v>451</v>
      </c>
      <c r="B147" s="22" t="s">
        <v>452</v>
      </c>
      <c r="C147" s="21" t="s">
        <v>453</v>
      </c>
      <c r="D147" s="22" t="s">
        <v>454</v>
      </c>
      <c r="E147" s="22" t="s">
        <v>251</v>
      </c>
      <c r="F147" s="23">
        <v>2</v>
      </c>
      <c r="G147" s="24">
        <v>197.78</v>
      </c>
      <c r="H147" s="30">
        <v>395.56</v>
      </c>
      <c r="I147" s="39">
        <f t="shared" si="11"/>
        <v>0</v>
      </c>
      <c r="J147" s="40">
        <f t="shared" si="10"/>
        <v>395.56</v>
      </c>
    </row>
    <row r="148" spans="1:10" ht="15.75" customHeight="1">
      <c r="A148" s="21" t="s">
        <v>455</v>
      </c>
      <c r="B148" s="22" t="s">
        <v>456</v>
      </c>
      <c r="C148" s="21" t="s">
        <v>457</v>
      </c>
      <c r="D148" s="22" t="s">
        <v>454</v>
      </c>
      <c r="E148" s="22" t="s">
        <v>251</v>
      </c>
      <c r="F148" s="23">
        <v>3</v>
      </c>
      <c r="G148" s="24">
        <v>213.09</v>
      </c>
      <c r="H148" s="30">
        <v>639.27</v>
      </c>
      <c r="I148" s="39">
        <f t="shared" si="11"/>
        <v>0</v>
      </c>
      <c r="J148" s="40">
        <f t="shared" si="10"/>
        <v>639.27</v>
      </c>
    </row>
    <row r="149" spans="1:10" ht="15.75" customHeight="1">
      <c r="A149" s="21" t="s">
        <v>458</v>
      </c>
      <c r="B149" s="22" t="s">
        <v>459</v>
      </c>
      <c r="C149" s="21" t="s">
        <v>460</v>
      </c>
      <c r="D149" s="22" t="s">
        <v>454</v>
      </c>
      <c r="E149" s="22" t="s">
        <v>251</v>
      </c>
      <c r="F149" s="23">
        <v>6</v>
      </c>
      <c r="G149" s="24">
        <v>35.11</v>
      </c>
      <c r="H149" s="30">
        <v>210.66</v>
      </c>
      <c r="I149" s="39">
        <f t="shared" si="11"/>
        <v>0</v>
      </c>
      <c r="J149" s="40">
        <f t="shared" si="10"/>
        <v>210.66</v>
      </c>
    </row>
    <row r="150" spans="1:10" ht="15.75" customHeight="1">
      <c r="A150" s="21" t="s">
        <v>461</v>
      </c>
      <c r="B150" s="22" t="s">
        <v>462</v>
      </c>
      <c r="C150" s="21" t="s">
        <v>463</v>
      </c>
      <c r="D150" s="22" t="s">
        <v>47</v>
      </c>
      <c r="E150" s="22" t="s">
        <v>464</v>
      </c>
      <c r="F150" s="23">
        <v>2</v>
      </c>
      <c r="G150" s="24">
        <v>73.3</v>
      </c>
      <c r="H150" s="30">
        <v>146.6</v>
      </c>
      <c r="I150" s="39">
        <f t="shared" si="11"/>
        <v>0</v>
      </c>
      <c r="J150" s="40">
        <f t="shared" si="10"/>
        <v>146.6</v>
      </c>
    </row>
    <row r="151" spans="1:10" ht="15.75" customHeight="1">
      <c r="A151" s="21" t="s">
        <v>465</v>
      </c>
      <c r="B151" s="22" t="s">
        <v>466</v>
      </c>
      <c r="C151" s="21" t="s">
        <v>467</v>
      </c>
      <c r="D151" s="22" t="s">
        <v>47</v>
      </c>
      <c r="E151" s="22" t="s">
        <v>272</v>
      </c>
      <c r="F151" s="23">
        <v>3</v>
      </c>
      <c r="G151" s="24">
        <v>17.690000000000001</v>
      </c>
      <c r="H151" s="30">
        <v>53.07</v>
      </c>
      <c r="I151" s="39">
        <f t="shared" si="11"/>
        <v>0</v>
      </c>
      <c r="J151" s="40">
        <f t="shared" si="10"/>
        <v>53.07</v>
      </c>
    </row>
    <row r="152" spans="1:10" ht="19.5" customHeight="1">
      <c r="A152" s="25" t="s">
        <v>468</v>
      </c>
      <c r="B152" s="76" t="s">
        <v>469</v>
      </c>
      <c r="C152" s="77"/>
      <c r="D152" s="77"/>
      <c r="E152" s="77"/>
      <c r="F152" s="77"/>
      <c r="G152" s="78"/>
      <c r="H152" s="32">
        <v>153877.85999999999</v>
      </c>
      <c r="I152" s="41">
        <f t="shared" si="11"/>
        <v>0</v>
      </c>
      <c r="J152" s="42">
        <f t="shared" si="10"/>
        <v>153877.85999999999</v>
      </c>
    </row>
    <row r="153" spans="1:10" ht="19.5" customHeight="1">
      <c r="A153" s="25" t="s">
        <v>470</v>
      </c>
      <c r="B153" s="76" t="s">
        <v>471</v>
      </c>
      <c r="C153" s="77"/>
      <c r="D153" s="77"/>
      <c r="E153" s="77"/>
      <c r="F153" s="77"/>
      <c r="G153" s="78"/>
      <c r="H153" s="32">
        <v>61371.8</v>
      </c>
      <c r="I153" s="41">
        <f t="shared" si="11"/>
        <v>0</v>
      </c>
      <c r="J153" s="42">
        <f t="shared" si="10"/>
        <v>61371.8</v>
      </c>
    </row>
    <row r="154" spans="1:10" ht="15.75" customHeight="1">
      <c r="A154" s="21" t="s">
        <v>472</v>
      </c>
      <c r="B154" s="22" t="s">
        <v>473</v>
      </c>
      <c r="C154" s="21" t="s">
        <v>474</v>
      </c>
      <c r="D154" s="22" t="s">
        <v>42</v>
      </c>
      <c r="E154" s="22" t="s">
        <v>60</v>
      </c>
      <c r="F154" s="23">
        <v>7.5</v>
      </c>
      <c r="G154" s="24">
        <v>7.78</v>
      </c>
      <c r="H154" s="30">
        <v>58.35</v>
      </c>
      <c r="I154" s="39">
        <f>$I$3</f>
        <v>0</v>
      </c>
      <c r="J154" s="40">
        <f t="shared" si="10"/>
        <v>58.35</v>
      </c>
    </row>
    <row r="155" spans="1:10" ht="15.75" customHeight="1">
      <c r="A155" s="21" t="s">
        <v>475</v>
      </c>
      <c r="B155" s="22" t="s">
        <v>476</v>
      </c>
      <c r="C155" s="21" t="s">
        <v>477</v>
      </c>
      <c r="D155" s="22" t="s">
        <v>42</v>
      </c>
      <c r="E155" s="22" t="s">
        <v>60</v>
      </c>
      <c r="F155" s="23">
        <v>7.5</v>
      </c>
      <c r="G155" s="24">
        <v>31.2</v>
      </c>
      <c r="H155" s="30">
        <v>234</v>
      </c>
      <c r="I155" s="39">
        <f t="shared" ref="I155:I168" si="12">$I$3</f>
        <v>0</v>
      </c>
      <c r="J155" s="40">
        <f t="shared" si="10"/>
        <v>234</v>
      </c>
    </row>
    <row r="156" spans="1:10" ht="15.75" customHeight="1">
      <c r="A156" s="21" t="s">
        <v>478</v>
      </c>
      <c r="B156" s="22" t="s">
        <v>479</v>
      </c>
      <c r="C156" s="21" t="s">
        <v>480</v>
      </c>
      <c r="D156" s="22" t="s">
        <v>42</v>
      </c>
      <c r="E156" s="22" t="s">
        <v>251</v>
      </c>
      <c r="F156" s="23">
        <v>4</v>
      </c>
      <c r="G156" s="24">
        <v>1089.4000000000001</v>
      </c>
      <c r="H156" s="30">
        <v>4357.6000000000004</v>
      </c>
      <c r="I156" s="39">
        <f t="shared" si="12"/>
        <v>0</v>
      </c>
      <c r="J156" s="40">
        <f t="shared" si="10"/>
        <v>4357.6000000000004</v>
      </c>
    </row>
    <row r="157" spans="1:10" ht="15.75" customHeight="1">
      <c r="A157" s="21" t="s">
        <v>481</v>
      </c>
      <c r="B157" s="22" t="s">
        <v>482</v>
      </c>
      <c r="C157" s="21" t="s">
        <v>483</v>
      </c>
      <c r="D157" s="22" t="s">
        <v>42</v>
      </c>
      <c r="E157" s="22" t="s">
        <v>67</v>
      </c>
      <c r="F157" s="23">
        <v>24</v>
      </c>
      <c r="G157" s="24">
        <v>237.55</v>
      </c>
      <c r="H157" s="30">
        <v>5701.2</v>
      </c>
      <c r="I157" s="39">
        <f t="shared" si="12"/>
        <v>0</v>
      </c>
      <c r="J157" s="40">
        <f t="shared" si="10"/>
        <v>5701.2</v>
      </c>
    </row>
    <row r="158" spans="1:10" ht="15.75" customHeight="1">
      <c r="A158" s="21" t="s">
        <v>484</v>
      </c>
      <c r="B158" s="22" t="s">
        <v>485</v>
      </c>
      <c r="C158" s="21" t="s">
        <v>486</v>
      </c>
      <c r="D158" s="22" t="s">
        <v>47</v>
      </c>
      <c r="E158" s="22" t="s">
        <v>272</v>
      </c>
      <c r="F158" s="23">
        <v>26</v>
      </c>
      <c r="G158" s="24">
        <v>301.23</v>
      </c>
      <c r="H158" s="30">
        <v>7831.98</v>
      </c>
      <c r="I158" s="39">
        <f t="shared" si="12"/>
        <v>0</v>
      </c>
      <c r="J158" s="40">
        <f t="shared" si="10"/>
        <v>7831.98</v>
      </c>
    </row>
    <row r="159" spans="1:10" ht="15.75" customHeight="1">
      <c r="A159" s="21" t="s">
        <v>487</v>
      </c>
      <c r="B159" s="22" t="s">
        <v>488</v>
      </c>
      <c r="C159" s="21" t="s">
        <v>489</v>
      </c>
      <c r="D159" s="22" t="s">
        <v>42</v>
      </c>
      <c r="E159" s="22" t="s">
        <v>52</v>
      </c>
      <c r="F159" s="23">
        <v>40</v>
      </c>
      <c r="G159" s="24">
        <v>25.31</v>
      </c>
      <c r="H159" s="30">
        <v>1012.4</v>
      </c>
      <c r="I159" s="39">
        <f t="shared" si="12"/>
        <v>0</v>
      </c>
      <c r="J159" s="40">
        <f t="shared" si="10"/>
        <v>1012.4</v>
      </c>
    </row>
    <row r="160" spans="1:10" ht="15.75" customHeight="1">
      <c r="A160" s="21" t="s">
        <v>490</v>
      </c>
      <c r="B160" s="22" t="s">
        <v>491</v>
      </c>
      <c r="C160" s="21" t="s">
        <v>492</v>
      </c>
      <c r="D160" s="22" t="s">
        <v>42</v>
      </c>
      <c r="E160" s="22" t="s">
        <v>52</v>
      </c>
      <c r="F160" s="23">
        <v>40</v>
      </c>
      <c r="G160" s="24">
        <v>30.18</v>
      </c>
      <c r="H160" s="30">
        <v>1207.2</v>
      </c>
      <c r="I160" s="39">
        <f t="shared" si="12"/>
        <v>0</v>
      </c>
      <c r="J160" s="40">
        <f t="shared" si="10"/>
        <v>1207.2</v>
      </c>
    </row>
    <row r="161" spans="1:10" ht="15.75" customHeight="1">
      <c r="A161" s="21" t="s">
        <v>493</v>
      </c>
      <c r="B161" s="22" t="s">
        <v>494</v>
      </c>
      <c r="C161" s="21" t="s">
        <v>495</v>
      </c>
      <c r="D161" s="22" t="s">
        <v>59</v>
      </c>
      <c r="E161" s="22" t="s">
        <v>67</v>
      </c>
      <c r="F161" s="23">
        <v>35.799999999999997</v>
      </c>
      <c r="G161" s="24">
        <v>21.15</v>
      </c>
      <c r="H161" s="30">
        <v>757.17</v>
      </c>
      <c r="I161" s="39">
        <f t="shared" si="12"/>
        <v>0</v>
      </c>
      <c r="J161" s="40">
        <f t="shared" si="10"/>
        <v>757.17</v>
      </c>
    </row>
    <row r="162" spans="1:10" ht="15.75" customHeight="1">
      <c r="A162" s="21" t="s">
        <v>496</v>
      </c>
      <c r="B162" s="22" t="s">
        <v>497</v>
      </c>
      <c r="C162" s="21" t="s">
        <v>498</v>
      </c>
      <c r="D162" s="22" t="s">
        <v>59</v>
      </c>
      <c r="E162" s="22" t="s">
        <v>251</v>
      </c>
      <c r="F162" s="23">
        <v>8</v>
      </c>
      <c r="G162" s="24">
        <v>2.4500000000000002</v>
      </c>
      <c r="H162" s="30">
        <v>19.600000000000001</v>
      </c>
      <c r="I162" s="39">
        <f t="shared" si="12"/>
        <v>0</v>
      </c>
      <c r="J162" s="40">
        <f t="shared" si="10"/>
        <v>19.600000000000001</v>
      </c>
    </row>
    <row r="163" spans="1:10" ht="15.75" customHeight="1">
      <c r="A163" s="21" t="s">
        <v>499</v>
      </c>
      <c r="B163" s="22" t="s">
        <v>500</v>
      </c>
      <c r="C163" s="21" t="s">
        <v>501</v>
      </c>
      <c r="D163" s="22" t="s">
        <v>47</v>
      </c>
      <c r="E163" s="22" t="s">
        <v>272</v>
      </c>
      <c r="F163" s="23">
        <v>8</v>
      </c>
      <c r="G163" s="24">
        <v>4.6500000000000004</v>
      </c>
      <c r="H163" s="30">
        <v>37.200000000000003</v>
      </c>
      <c r="I163" s="39">
        <f t="shared" si="12"/>
        <v>0</v>
      </c>
      <c r="J163" s="40">
        <f t="shared" si="10"/>
        <v>37.200000000000003</v>
      </c>
    </row>
    <row r="164" spans="1:10" ht="15.75" customHeight="1">
      <c r="A164" s="21" t="s">
        <v>502</v>
      </c>
      <c r="B164" s="22" t="s">
        <v>503</v>
      </c>
      <c r="C164" s="21" t="s">
        <v>504</v>
      </c>
      <c r="D164" s="22" t="s">
        <v>47</v>
      </c>
      <c r="E164" s="22" t="s">
        <v>272</v>
      </c>
      <c r="F164" s="23">
        <v>8</v>
      </c>
      <c r="G164" s="24">
        <v>3.04</v>
      </c>
      <c r="H164" s="30">
        <v>24.32</v>
      </c>
      <c r="I164" s="39">
        <f t="shared" si="12"/>
        <v>0</v>
      </c>
      <c r="J164" s="40">
        <f t="shared" si="10"/>
        <v>24.32</v>
      </c>
    </row>
    <row r="165" spans="1:10" ht="15.75" customHeight="1">
      <c r="A165" s="21" t="s">
        <v>505</v>
      </c>
      <c r="B165" s="22" t="s">
        <v>506</v>
      </c>
      <c r="C165" s="21" t="s">
        <v>507</v>
      </c>
      <c r="D165" s="22" t="s">
        <v>59</v>
      </c>
      <c r="E165" s="22" t="s">
        <v>251</v>
      </c>
      <c r="F165" s="23">
        <v>10</v>
      </c>
      <c r="G165" s="24">
        <v>5.73</v>
      </c>
      <c r="H165" s="30">
        <v>57.3</v>
      </c>
      <c r="I165" s="39">
        <f t="shared" si="12"/>
        <v>0</v>
      </c>
      <c r="J165" s="40">
        <f t="shared" si="10"/>
        <v>57.3</v>
      </c>
    </row>
    <row r="166" spans="1:10" ht="15.75" customHeight="1">
      <c r="A166" s="21" t="s">
        <v>508</v>
      </c>
      <c r="B166" s="22" t="s">
        <v>509</v>
      </c>
      <c r="C166" s="21" t="s">
        <v>510</v>
      </c>
      <c r="D166" s="22" t="s">
        <v>47</v>
      </c>
      <c r="E166" s="22" t="s">
        <v>272</v>
      </c>
      <c r="F166" s="23">
        <v>8</v>
      </c>
      <c r="G166" s="24">
        <v>11.57</v>
      </c>
      <c r="H166" s="30">
        <v>92.56</v>
      </c>
      <c r="I166" s="39">
        <f t="shared" si="12"/>
        <v>0</v>
      </c>
      <c r="J166" s="40">
        <f t="shared" si="10"/>
        <v>92.56</v>
      </c>
    </row>
    <row r="167" spans="1:10" ht="15.75" customHeight="1">
      <c r="A167" s="21" t="s">
        <v>511</v>
      </c>
      <c r="B167" s="22" t="s">
        <v>512</v>
      </c>
      <c r="C167" s="21" t="s">
        <v>513</v>
      </c>
      <c r="D167" s="22" t="s">
        <v>267</v>
      </c>
      <c r="E167" s="22" t="s">
        <v>268</v>
      </c>
      <c r="F167" s="23">
        <v>8</v>
      </c>
      <c r="G167" s="24">
        <v>125.42</v>
      </c>
      <c r="H167" s="30">
        <v>1003.36</v>
      </c>
      <c r="I167" s="39">
        <f t="shared" si="12"/>
        <v>0</v>
      </c>
      <c r="J167" s="40">
        <f t="shared" si="10"/>
        <v>1003.36</v>
      </c>
    </row>
    <row r="168" spans="1:10" ht="15.75" customHeight="1">
      <c r="A168" s="21" t="s">
        <v>514</v>
      </c>
      <c r="B168" s="22" t="s">
        <v>515</v>
      </c>
      <c r="C168" s="21" t="s">
        <v>516</v>
      </c>
      <c r="D168" s="22" t="s">
        <v>42</v>
      </c>
      <c r="E168" s="22" t="s">
        <v>251</v>
      </c>
      <c r="F168" s="23">
        <v>2</v>
      </c>
      <c r="G168" s="24">
        <v>288.38</v>
      </c>
      <c r="H168" s="30">
        <v>576.76</v>
      </c>
      <c r="I168" s="39">
        <f t="shared" si="12"/>
        <v>0</v>
      </c>
      <c r="J168" s="40">
        <f t="shared" si="10"/>
        <v>576.76</v>
      </c>
    </row>
    <row r="169" spans="1:10" ht="15.75" customHeight="1">
      <c r="A169" s="21" t="s">
        <v>517</v>
      </c>
      <c r="B169" s="22" t="s">
        <v>518</v>
      </c>
      <c r="C169" s="21" t="s">
        <v>519</v>
      </c>
      <c r="D169" s="22" t="s">
        <v>42</v>
      </c>
      <c r="E169" s="22" t="s">
        <v>251</v>
      </c>
      <c r="F169" s="23">
        <v>8</v>
      </c>
      <c r="G169" s="24">
        <v>101.21</v>
      </c>
      <c r="H169" s="30">
        <v>809.68</v>
      </c>
      <c r="I169" s="39">
        <f>$I$3</f>
        <v>0</v>
      </c>
      <c r="J169" s="40">
        <f t="shared" si="10"/>
        <v>809.68</v>
      </c>
    </row>
    <row r="170" spans="1:10" ht="15.75" customHeight="1">
      <c r="A170" s="21" t="s">
        <v>520</v>
      </c>
      <c r="B170" s="22" t="s">
        <v>521</v>
      </c>
      <c r="C170" s="21" t="s">
        <v>522</v>
      </c>
      <c r="D170" s="22" t="s">
        <v>59</v>
      </c>
      <c r="E170" s="22" t="s">
        <v>67</v>
      </c>
      <c r="F170" s="23">
        <v>25.51</v>
      </c>
      <c r="G170" s="24">
        <v>29.75</v>
      </c>
      <c r="H170" s="30">
        <v>758.92</v>
      </c>
      <c r="I170" s="39">
        <f t="shared" ref="I170:I180" si="13">$I$3</f>
        <v>0</v>
      </c>
      <c r="J170" s="40">
        <f t="shared" si="10"/>
        <v>758.92</v>
      </c>
    </row>
    <row r="171" spans="1:10" ht="15.75" customHeight="1">
      <c r="A171" s="21" t="s">
        <v>523</v>
      </c>
      <c r="B171" s="22" t="s">
        <v>524</v>
      </c>
      <c r="C171" s="21" t="s">
        <v>525</v>
      </c>
      <c r="D171" s="22" t="s">
        <v>42</v>
      </c>
      <c r="E171" s="22" t="s">
        <v>251</v>
      </c>
      <c r="F171" s="23">
        <v>1</v>
      </c>
      <c r="G171" s="24">
        <v>10524.09</v>
      </c>
      <c r="H171" s="30">
        <v>10524.09</v>
      </c>
      <c r="I171" s="39">
        <f t="shared" si="13"/>
        <v>0</v>
      </c>
      <c r="J171" s="40">
        <f t="shared" si="10"/>
        <v>10524.09</v>
      </c>
    </row>
    <row r="172" spans="1:10" ht="15.75" customHeight="1">
      <c r="A172" s="21" t="s">
        <v>526</v>
      </c>
      <c r="B172" s="22" t="s">
        <v>527</v>
      </c>
      <c r="C172" s="21" t="s">
        <v>528</v>
      </c>
      <c r="D172" s="22" t="s">
        <v>42</v>
      </c>
      <c r="E172" s="22" t="s">
        <v>251</v>
      </c>
      <c r="F172" s="23">
        <v>1</v>
      </c>
      <c r="G172" s="24">
        <v>10691.07</v>
      </c>
      <c r="H172" s="30">
        <v>10691.07</v>
      </c>
      <c r="I172" s="39">
        <f t="shared" si="13"/>
        <v>0</v>
      </c>
      <c r="J172" s="40">
        <f t="shared" si="10"/>
        <v>10691.07</v>
      </c>
    </row>
    <row r="173" spans="1:10" ht="15.75" customHeight="1">
      <c r="A173" s="21" t="s">
        <v>529</v>
      </c>
      <c r="B173" s="22" t="s">
        <v>530</v>
      </c>
      <c r="C173" s="21" t="s">
        <v>531</v>
      </c>
      <c r="D173" s="22" t="s">
        <v>42</v>
      </c>
      <c r="E173" s="22" t="s">
        <v>67</v>
      </c>
      <c r="F173" s="23">
        <v>2.8</v>
      </c>
      <c r="G173" s="24">
        <v>116.9</v>
      </c>
      <c r="H173" s="30">
        <v>327.32</v>
      </c>
      <c r="I173" s="39">
        <f t="shared" si="13"/>
        <v>0</v>
      </c>
      <c r="J173" s="40">
        <f t="shared" si="10"/>
        <v>327.32</v>
      </c>
    </row>
    <row r="174" spans="1:10" ht="15.75" customHeight="1">
      <c r="A174" s="21" t="s">
        <v>532</v>
      </c>
      <c r="B174" s="22" t="s">
        <v>533</v>
      </c>
      <c r="C174" s="21" t="s">
        <v>534</v>
      </c>
      <c r="D174" s="22" t="s">
        <v>42</v>
      </c>
      <c r="E174" s="22" t="s">
        <v>251</v>
      </c>
      <c r="F174" s="23">
        <v>2</v>
      </c>
      <c r="G174" s="24">
        <v>190.78</v>
      </c>
      <c r="H174" s="30">
        <v>381.56</v>
      </c>
      <c r="I174" s="39">
        <f t="shared" si="13"/>
        <v>0</v>
      </c>
      <c r="J174" s="40">
        <f t="shared" si="10"/>
        <v>381.56</v>
      </c>
    </row>
    <row r="175" spans="1:10" ht="15.75" customHeight="1">
      <c r="A175" s="21" t="s">
        <v>535</v>
      </c>
      <c r="B175" s="22" t="s">
        <v>536</v>
      </c>
      <c r="C175" s="21" t="s">
        <v>537</v>
      </c>
      <c r="D175" s="22" t="s">
        <v>42</v>
      </c>
      <c r="E175" s="22" t="s">
        <v>67</v>
      </c>
      <c r="F175" s="23">
        <v>88.38</v>
      </c>
      <c r="G175" s="24">
        <v>28.18</v>
      </c>
      <c r="H175" s="30">
        <v>2490.5500000000002</v>
      </c>
      <c r="I175" s="39">
        <f t="shared" si="13"/>
        <v>0</v>
      </c>
      <c r="J175" s="40">
        <f t="shared" si="10"/>
        <v>2490.5500000000002</v>
      </c>
    </row>
    <row r="176" spans="1:10" ht="15.75" customHeight="1">
      <c r="A176" s="21" t="s">
        <v>538</v>
      </c>
      <c r="B176" s="22" t="s">
        <v>539</v>
      </c>
      <c r="C176" s="21" t="s">
        <v>540</v>
      </c>
      <c r="D176" s="22" t="s">
        <v>315</v>
      </c>
      <c r="E176" s="22" t="s">
        <v>272</v>
      </c>
      <c r="F176" s="23">
        <v>2</v>
      </c>
      <c r="G176" s="24">
        <v>74.959999999999994</v>
      </c>
      <c r="H176" s="30">
        <v>149.91999999999999</v>
      </c>
      <c r="I176" s="39">
        <f t="shared" si="13"/>
        <v>0</v>
      </c>
      <c r="J176" s="40">
        <f t="shared" si="10"/>
        <v>149.91999999999999</v>
      </c>
    </row>
    <row r="177" spans="1:10" ht="15.75" customHeight="1">
      <c r="A177" s="21" t="s">
        <v>541</v>
      </c>
      <c r="B177" s="22" t="s">
        <v>542</v>
      </c>
      <c r="C177" s="21" t="s">
        <v>543</v>
      </c>
      <c r="D177" s="22" t="s">
        <v>276</v>
      </c>
      <c r="E177" s="22" t="s">
        <v>272</v>
      </c>
      <c r="F177" s="23">
        <v>2</v>
      </c>
      <c r="G177" s="24">
        <v>3297.13</v>
      </c>
      <c r="H177" s="30">
        <v>6594.26</v>
      </c>
      <c r="I177" s="39">
        <f t="shared" si="13"/>
        <v>0</v>
      </c>
      <c r="J177" s="40">
        <f t="shared" si="10"/>
        <v>6594.26</v>
      </c>
    </row>
    <row r="178" spans="1:10" ht="15.75" customHeight="1">
      <c r="A178" s="21" t="s">
        <v>544</v>
      </c>
      <c r="B178" s="22" t="s">
        <v>545</v>
      </c>
      <c r="C178" s="21" t="s">
        <v>546</v>
      </c>
      <c r="D178" s="22" t="s">
        <v>47</v>
      </c>
      <c r="E178" s="22" t="s">
        <v>272</v>
      </c>
      <c r="F178" s="23">
        <v>1</v>
      </c>
      <c r="G178" s="24">
        <v>5673.43</v>
      </c>
      <c r="H178" s="30">
        <v>5673.43</v>
      </c>
      <c r="I178" s="39">
        <f t="shared" si="13"/>
        <v>0</v>
      </c>
      <c r="J178" s="40">
        <f t="shared" si="10"/>
        <v>5673.43</v>
      </c>
    </row>
    <row r="179" spans="1:10" ht="19.5" customHeight="1">
      <c r="A179" s="25" t="s">
        <v>547</v>
      </c>
      <c r="B179" s="76" t="s">
        <v>548</v>
      </c>
      <c r="C179" s="77"/>
      <c r="D179" s="77"/>
      <c r="E179" s="77"/>
      <c r="F179" s="77"/>
      <c r="G179" s="78"/>
      <c r="H179" s="32">
        <v>23438.67</v>
      </c>
      <c r="I179" s="41">
        <f t="shared" si="13"/>
        <v>0</v>
      </c>
      <c r="J179" s="42">
        <f t="shared" si="10"/>
        <v>23438.67</v>
      </c>
    </row>
    <row r="180" spans="1:10" ht="15.75" customHeight="1">
      <c r="A180" s="21" t="s">
        <v>549</v>
      </c>
      <c r="B180" s="22" t="s">
        <v>550</v>
      </c>
      <c r="C180" s="21" t="s">
        <v>551</v>
      </c>
      <c r="D180" s="22" t="s">
        <v>42</v>
      </c>
      <c r="E180" s="22" t="s">
        <v>251</v>
      </c>
      <c r="F180" s="23">
        <v>10</v>
      </c>
      <c r="G180" s="24">
        <v>19.649999999999999</v>
      </c>
      <c r="H180" s="30">
        <v>196.5</v>
      </c>
      <c r="I180" s="39">
        <f t="shared" si="13"/>
        <v>0</v>
      </c>
      <c r="J180" s="40">
        <f t="shared" si="10"/>
        <v>196.5</v>
      </c>
    </row>
    <row r="181" spans="1:10" ht="15.75" customHeight="1">
      <c r="A181" s="21" t="s">
        <v>552</v>
      </c>
      <c r="B181" s="22" t="s">
        <v>553</v>
      </c>
      <c r="C181" s="21" t="s">
        <v>554</v>
      </c>
      <c r="D181" s="22" t="s">
        <v>42</v>
      </c>
      <c r="E181" s="22" t="s">
        <v>251</v>
      </c>
      <c r="F181" s="23">
        <v>8</v>
      </c>
      <c r="G181" s="24">
        <v>19.739999999999998</v>
      </c>
      <c r="H181" s="30">
        <v>157.91999999999999</v>
      </c>
      <c r="I181" s="39">
        <f>$I$3</f>
        <v>0</v>
      </c>
      <c r="J181" s="40">
        <f t="shared" si="10"/>
        <v>157.91999999999999</v>
      </c>
    </row>
    <row r="182" spans="1:10" ht="15.75" customHeight="1">
      <c r="A182" s="21" t="s">
        <v>555</v>
      </c>
      <c r="B182" s="22" t="s">
        <v>556</v>
      </c>
      <c r="C182" s="21" t="s">
        <v>557</v>
      </c>
      <c r="D182" s="22" t="s">
        <v>47</v>
      </c>
      <c r="E182" s="22" t="s">
        <v>277</v>
      </c>
      <c r="F182" s="23">
        <v>31.93</v>
      </c>
      <c r="G182" s="24">
        <v>20.29</v>
      </c>
      <c r="H182" s="30">
        <v>647.86</v>
      </c>
      <c r="I182" s="39">
        <f t="shared" ref="I182:I191" si="14">$I$3</f>
        <v>0</v>
      </c>
      <c r="J182" s="40">
        <f t="shared" si="10"/>
        <v>647.86</v>
      </c>
    </row>
    <row r="183" spans="1:10" ht="15.75" customHeight="1">
      <c r="A183" s="21" t="s">
        <v>558</v>
      </c>
      <c r="B183" s="22" t="s">
        <v>509</v>
      </c>
      <c r="C183" s="21" t="s">
        <v>510</v>
      </c>
      <c r="D183" s="22" t="s">
        <v>47</v>
      </c>
      <c r="E183" s="22" t="s">
        <v>272</v>
      </c>
      <c r="F183" s="23">
        <v>2</v>
      </c>
      <c r="G183" s="24">
        <v>11.57</v>
      </c>
      <c r="H183" s="30">
        <v>23.14</v>
      </c>
      <c r="I183" s="39">
        <f t="shared" si="14"/>
        <v>0</v>
      </c>
      <c r="J183" s="40">
        <f t="shared" si="10"/>
        <v>23.14</v>
      </c>
    </row>
    <row r="184" spans="1:10" ht="15.75" customHeight="1">
      <c r="A184" s="21" t="s">
        <v>559</v>
      </c>
      <c r="B184" s="22" t="s">
        <v>560</v>
      </c>
      <c r="C184" s="21" t="s">
        <v>561</v>
      </c>
      <c r="D184" s="22" t="s">
        <v>562</v>
      </c>
      <c r="E184" s="22" t="s">
        <v>272</v>
      </c>
      <c r="F184" s="23">
        <v>8</v>
      </c>
      <c r="G184" s="24">
        <v>37.799999999999997</v>
      </c>
      <c r="H184" s="30">
        <v>302.39999999999998</v>
      </c>
      <c r="I184" s="39">
        <f t="shared" si="14"/>
        <v>0</v>
      </c>
      <c r="J184" s="40">
        <f t="shared" si="10"/>
        <v>302.39999999999998</v>
      </c>
    </row>
    <row r="185" spans="1:10" ht="15.75" customHeight="1">
      <c r="A185" s="21" t="s">
        <v>563</v>
      </c>
      <c r="B185" s="22" t="s">
        <v>564</v>
      </c>
      <c r="C185" s="21" t="s">
        <v>565</v>
      </c>
      <c r="D185" s="22" t="s">
        <v>47</v>
      </c>
      <c r="E185" s="22" t="s">
        <v>272</v>
      </c>
      <c r="F185" s="23">
        <v>8</v>
      </c>
      <c r="G185" s="24">
        <v>5.33</v>
      </c>
      <c r="H185" s="30">
        <v>42.64</v>
      </c>
      <c r="I185" s="39">
        <f t="shared" si="14"/>
        <v>0</v>
      </c>
      <c r="J185" s="40">
        <f t="shared" si="10"/>
        <v>42.64</v>
      </c>
    </row>
    <row r="186" spans="1:10" ht="15.75" customHeight="1">
      <c r="A186" s="21" t="s">
        <v>566</v>
      </c>
      <c r="B186" s="22" t="s">
        <v>567</v>
      </c>
      <c r="C186" s="21" t="s">
        <v>568</v>
      </c>
      <c r="D186" s="22" t="s">
        <v>267</v>
      </c>
      <c r="E186" s="22" t="s">
        <v>251</v>
      </c>
      <c r="F186" s="23">
        <v>2</v>
      </c>
      <c r="G186" s="24">
        <v>236.34</v>
      </c>
      <c r="H186" s="30">
        <v>472.68</v>
      </c>
      <c r="I186" s="39">
        <f t="shared" si="14"/>
        <v>0</v>
      </c>
      <c r="J186" s="40">
        <f t="shared" si="10"/>
        <v>472.68</v>
      </c>
    </row>
    <row r="187" spans="1:10" ht="15.75" customHeight="1">
      <c r="A187" s="21" t="s">
        <v>569</v>
      </c>
      <c r="B187" s="22" t="s">
        <v>570</v>
      </c>
      <c r="C187" s="21" t="s">
        <v>571</v>
      </c>
      <c r="D187" s="22" t="s">
        <v>42</v>
      </c>
      <c r="E187" s="22" t="s">
        <v>251</v>
      </c>
      <c r="F187" s="23">
        <v>8</v>
      </c>
      <c r="G187" s="24">
        <v>209.89</v>
      </c>
      <c r="H187" s="30">
        <v>1679.12</v>
      </c>
      <c r="I187" s="39">
        <f t="shared" si="14"/>
        <v>0</v>
      </c>
      <c r="J187" s="40">
        <f t="shared" si="10"/>
        <v>1679.12</v>
      </c>
    </row>
    <row r="188" spans="1:10" ht="15.75" customHeight="1">
      <c r="A188" s="21" t="s">
        <v>572</v>
      </c>
      <c r="B188" s="22" t="s">
        <v>573</v>
      </c>
      <c r="C188" s="21" t="s">
        <v>574</v>
      </c>
      <c r="D188" s="22" t="s">
        <v>42</v>
      </c>
      <c r="E188" s="22" t="s">
        <v>251</v>
      </c>
      <c r="F188" s="23">
        <v>8</v>
      </c>
      <c r="G188" s="24">
        <v>172.12</v>
      </c>
      <c r="H188" s="30">
        <v>1376.96</v>
      </c>
      <c r="I188" s="39">
        <f t="shared" si="14"/>
        <v>0</v>
      </c>
      <c r="J188" s="40">
        <f t="shared" si="10"/>
        <v>1376.96</v>
      </c>
    </row>
    <row r="189" spans="1:10" ht="15.75" customHeight="1">
      <c r="A189" s="21" t="s">
        <v>575</v>
      </c>
      <c r="B189" s="22" t="s">
        <v>576</v>
      </c>
      <c r="C189" s="21" t="s">
        <v>577</v>
      </c>
      <c r="D189" s="22" t="s">
        <v>267</v>
      </c>
      <c r="E189" s="22" t="s">
        <v>268</v>
      </c>
      <c r="F189" s="23">
        <v>2</v>
      </c>
      <c r="G189" s="24">
        <v>537.66999999999996</v>
      </c>
      <c r="H189" s="30">
        <v>1075.3399999999999</v>
      </c>
      <c r="I189" s="39">
        <f t="shared" si="14"/>
        <v>0</v>
      </c>
      <c r="J189" s="40">
        <f t="shared" si="10"/>
        <v>1075.3399999999999</v>
      </c>
    </row>
    <row r="190" spans="1:10" ht="15.75" customHeight="1">
      <c r="A190" s="21" t="s">
        <v>578</v>
      </c>
      <c r="B190" s="22" t="s">
        <v>579</v>
      </c>
      <c r="C190" s="21" t="s">
        <v>580</v>
      </c>
      <c r="D190" s="22" t="s">
        <v>276</v>
      </c>
      <c r="E190" s="22" t="s">
        <v>272</v>
      </c>
      <c r="F190" s="23">
        <v>10</v>
      </c>
      <c r="G190" s="24">
        <v>186.5</v>
      </c>
      <c r="H190" s="30">
        <v>1865</v>
      </c>
      <c r="I190" s="39">
        <f t="shared" si="14"/>
        <v>0</v>
      </c>
      <c r="J190" s="40">
        <f t="shared" si="10"/>
        <v>1865</v>
      </c>
    </row>
    <row r="191" spans="1:10" ht="15.75" customHeight="1">
      <c r="A191" s="21" t="s">
        <v>581</v>
      </c>
      <c r="B191" s="22" t="s">
        <v>497</v>
      </c>
      <c r="C191" s="21" t="s">
        <v>498</v>
      </c>
      <c r="D191" s="22" t="s">
        <v>59</v>
      </c>
      <c r="E191" s="22" t="s">
        <v>251</v>
      </c>
      <c r="F191" s="23">
        <v>2</v>
      </c>
      <c r="G191" s="24">
        <v>2.4500000000000002</v>
      </c>
      <c r="H191" s="30">
        <v>4.9000000000000004</v>
      </c>
      <c r="I191" s="39">
        <f t="shared" si="14"/>
        <v>0</v>
      </c>
      <c r="J191" s="40">
        <f t="shared" si="10"/>
        <v>4.9000000000000004</v>
      </c>
    </row>
    <row r="192" spans="1:10" ht="15.75" customHeight="1">
      <c r="A192" s="21" t="s">
        <v>582</v>
      </c>
      <c r="B192" s="22" t="s">
        <v>583</v>
      </c>
      <c r="C192" s="21" t="s">
        <v>584</v>
      </c>
      <c r="D192" s="22" t="s">
        <v>59</v>
      </c>
      <c r="E192" s="22" t="s">
        <v>251</v>
      </c>
      <c r="F192" s="23">
        <v>2</v>
      </c>
      <c r="G192" s="24">
        <v>5.77</v>
      </c>
      <c r="H192" s="30">
        <v>11.54</v>
      </c>
      <c r="I192" s="39">
        <f>$I$3</f>
        <v>0</v>
      </c>
      <c r="J192" s="40">
        <f t="shared" si="10"/>
        <v>11.54</v>
      </c>
    </row>
    <row r="193" spans="1:10" ht="15.75" customHeight="1">
      <c r="A193" s="21" t="s">
        <v>585</v>
      </c>
      <c r="B193" s="22" t="s">
        <v>586</v>
      </c>
      <c r="C193" s="21" t="s">
        <v>587</v>
      </c>
      <c r="D193" s="22" t="s">
        <v>47</v>
      </c>
      <c r="E193" s="22" t="s">
        <v>272</v>
      </c>
      <c r="F193" s="23">
        <v>8</v>
      </c>
      <c r="G193" s="24">
        <v>7.51</v>
      </c>
      <c r="H193" s="30">
        <v>60.08</v>
      </c>
      <c r="I193" s="39">
        <f t="shared" ref="I193:I203" si="15">$I$3</f>
        <v>0</v>
      </c>
      <c r="J193" s="40">
        <f>H193-(H193*I193)</f>
        <v>60.08</v>
      </c>
    </row>
    <row r="194" spans="1:10" ht="15.75" customHeight="1">
      <c r="A194" s="21" t="s">
        <v>588</v>
      </c>
      <c r="B194" s="22" t="s">
        <v>589</v>
      </c>
      <c r="C194" s="21" t="s">
        <v>590</v>
      </c>
      <c r="D194" s="22" t="s">
        <v>47</v>
      </c>
      <c r="E194" s="22" t="s">
        <v>272</v>
      </c>
      <c r="F194" s="23">
        <v>8</v>
      </c>
      <c r="G194" s="24">
        <v>19.760000000000002</v>
      </c>
      <c r="H194" s="30">
        <v>158.08000000000001</v>
      </c>
      <c r="I194" s="39">
        <f t="shared" si="15"/>
        <v>0</v>
      </c>
      <c r="J194" s="40">
        <f t="shared" ref="J194:J257" si="16">H194-(H194*I194)</f>
        <v>158.08000000000001</v>
      </c>
    </row>
    <row r="195" spans="1:10" ht="15.75" customHeight="1">
      <c r="A195" s="21" t="s">
        <v>591</v>
      </c>
      <c r="B195" s="22" t="s">
        <v>592</v>
      </c>
      <c r="C195" s="21" t="s">
        <v>593</v>
      </c>
      <c r="D195" s="22" t="s">
        <v>47</v>
      </c>
      <c r="E195" s="22" t="s">
        <v>272</v>
      </c>
      <c r="F195" s="23">
        <v>8</v>
      </c>
      <c r="G195" s="24">
        <v>12.24</v>
      </c>
      <c r="H195" s="30">
        <v>97.92</v>
      </c>
      <c r="I195" s="39">
        <f t="shared" si="15"/>
        <v>0</v>
      </c>
      <c r="J195" s="40">
        <f t="shared" si="16"/>
        <v>97.92</v>
      </c>
    </row>
    <row r="196" spans="1:10" ht="15.75" customHeight="1">
      <c r="A196" s="21" t="s">
        <v>594</v>
      </c>
      <c r="B196" s="22" t="s">
        <v>595</v>
      </c>
      <c r="C196" s="21" t="s">
        <v>596</v>
      </c>
      <c r="D196" s="22" t="s">
        <v>47</v>
      </c>
      <c r="E196" s="22" t="s">
        <v>272</v>
      </c>
      <c r="F196" s="23">
        <v>4</v>
      </c>
      <c r="G196" s="24">
        <v>39.479999999999997</v>
      </c>
      <c r="H196" s="30">
        <v>157.91999999999999</v>
      </c>
      <c r="I196" s="39">
        <f t="shared" si="15"/>
        <v>0</v>
      </c>
      <c r="J196" s="40">
        <f t="shared" si="16"/>
        <v>157.91999999999999</v>
      </c>
    </row>
    <row r="197" spans="1:10" ht="15.75" customHeight="1">
      <c r="A197" s="21" t="s">
        <v>597</v>
      </c>
      <c r="B197" s="22" t="s">
        <v>598</v>
      </c>
      <c r="C197" s="21" t="s">
        <v>599</v>
      </c>
      <c r="D197" s="22" t="s">
        <v>47</v>
      </c>
      <c r="E197" s="22" t="s">
        <v>272</v>
      </c>
      <c r="F197" s="23">
        <v>35</v>
      </c>
      <c r="G197" s="24">
        <v>6.57</v>
      </c>
      <c r="H197" s="30">
        <v>229.95</v>
      </c>
      <c r="I197" s="39">
        <f t="shared" si="15"/>
        <v>0</v>
      </c>
      <c r="J197" s="40">
        <f t="shared" si="16"/>
        <v>229.95</v>
      </c>
    </row>
    <row r="198" spans="1:10" ht="15.75" customHeight="1">
      <c r="A198" s="21" t="s">
        <v>600</v>
      </c>
      <c r="B198" s="22" t="s">
        <v>601</v>
      </c>
      <c r="C198" s="21" t="s">
        <v>602</v>
      </c>
      <c r="D198" s="22" t="s">
        <v>47</v>
      </c>
      <c r="E198" s="22" t="s">
        <v>272</v>
      </c>
      <c r="F198" s="23">
        <v>11</v>
      </c>
      <c r="G198" s="24">
        <v>10.08</v>
      </c>
      <c r="H198" s="30">
        <v>110.88</v>
      </c>
      <c r="I198" s="39">
        <f t="shared" si="15"/>
        <v>0</v>
      </c>
      <c r="J198" s="40">
        <f t="shared" si="16"/>
        <v>110.88</v>
      </c>
    </row>
    <row r="199" spans="1:10" ht="15.75" customHeight="1">
      <c r="A199" s="21" t="s">
        <v>603</v>
      </c>
      <c r="B199" s="22" t="s">
        <v>604</v>
      </c>
      <c r="C199" s="21" t="s">
        <v>605</v>
      </c>
      <c r="D199" s="22" t="s">
        <v>47</v>
      </c>
      <c r="E199" s="22" t="s">
        <v>272</v>
      </c>
      <c r="F199" s="23">
        <v>5</v>
      </c>
      <c r="G199" s="24">
        <v>7.98</v>
      </c>
      <c r="H199" s="30">
        <v>39.9</v>
      </c>
      <c r="I199" s="39">
        <f t="shared" si="15"/>
        <v>0</v>
      </c>
      <c r="J199" s="40">
        <f t="shared" si="16"/>
        <v>39.9</v>
      </c>
    </row>
    <row r="200" spans="1:10" ht="15.75" customHeight="1">
      <c r="A200" s="21" t="s">
        <v>606</v>
      </c>
      <c r="B200" s="22" t="s">
        <v>607</v>
      </c>
      <c r="C200" s="21" t="s">
        <v>608</v>
      </c>
      <c r="D200" s="22" t="s">
        <v>47</v>
      </c>
      <c r="E200" s="22" t="s">
        <v>272</v>
      </c>
      <c r="F200" s="23">
        <v>5</v>
      </c>
      <c r="G200" s="24">
        <v>11.01</v>
      </c>
      <c r="H200" s="30">
        <v>55.05</v>
      </c>
      <c r="I200" s="39">
        <f t="shared" si="15"/>
        <v>0</v>
      </c>
      <c r="J200" s="40">
        <f t="shared" si="16"/>
        <v>55.05</v>
      </c>
    </row>
    <row r="201" spans="1:10" ht="15.75" customHeight="1">
      <c r="A201" s="21" t="s">
        <v>609</v>
      </c>
      <c r="B201" s="22" t="s">
        <v>564</v>
      </c>
      <c r="C201" s="21" t="s">
        <v>565</v>
      </c>
      <c r="D201" s="22" t="s">
        <v>47</v>
      </c>
      <c r="E201" s="22" t="s">
        <v>272</v>
      </c>
      <c r="F201" s="23">
        <v>15</v>
      </c>
      <c r="G201" s="24">
        <v>5.33</v>
      </c>
      <c r="H201" s="30">
        <v>79.95</v>
      </c>
      <c r="I201" s="39">
        <f t="shared" si="15"/>
        <v>0</v>
      </c>
      <c r="J201" s="40">
        <f t="shared" si="16"/>
        <v>79.95</v>
      </c>
    </row>
    <row r="202" spans="1:10" ht="15.75" customHeight="1">
      <c r="A202" s="21" t="s">
        <v>610</v>
      </c>
      <c r="B202" s="22" t="s">
        <v>611</v>
      </c>
      <c r="C202" s="21" t="s">
        <v>612</v>
      </c>
      <c r="D202" s="22" t="s">
        <v>42</v>
      </c>
      <c r="E202" s="22" t="s">
        <v>67</v>
      </c>
      <c r="F202" s="23">
        <v>23.98</v>
      </c>
      <c r="G202" s="24">
        <v>8.11</v>
      </c>
      <c r="H202" s="30">
        <v>194.48</v>
      </c>
      <c r="I202" s="39">
        <f t="shared" si="15"/>
        <v>0</v>
      </c>
      <c r="J202" s="40">
        <f>H202-(H202*I202)</f>
        <v>194.48</v>
      </c>
    </row>
    <row r="203" spans="1:10" ht="15.75" customHeight="1">
      <c r="A203" s="21" t="s">
        <v>613</v>
      </c>
      <c r="B203" s="22" t="s">
        <v>614</v>
      </c>
      <c r="C203" s="21" t="s">
        <v>615</v>
      </c>
      <c r="D203" s="22" t="s">
        <v>42</v>
      </c>
      <c r="E203" s="22" t="s">
        <v>67</v>
      </c>
      <c r="F203" s="23">
        <v>8.89</v>
      </c>
      <c r="G203" s="24">
        <v>16.170000000000002</v>
      </c>
      <c r="H203" s="30">
        <v>143.75</v>
      </c>
      <c r="I203" s="39">
        <f t="shared" si="15"/>
        <v>0</v>
      </c>
      <c r="J203" s="40">
        <f t="shared" si="16"/>
        <v>143.75</v>
      </c>
    </row>
    <row r="204" spans="1:10" ht="15.75" customHeight="1">
      <c r="A204" s="21" t="s">
        <v>616</v>
      </c>
      <c r="B204" s="22" t="s">
        <v>617</v>
      </c>
      <c r="C204" s="21" t="s">
        <v>618</v>
      </c>
      <c r="D204" s="22" t="s">
        <v>42</v>
      </c>
      <c r="E204" s="22" t="s">
        <v>251</v>
      </c>
      <c r="F204" s="23">
        <v>27</v>
      </c>
      <c r="G204" s="24">
        <v>17.600000000000001</v>
      </c>
      <c r="H204" s="30">
        <v>475.2</v>
      </c>
      <c r="I204" s="39">
        <f>$I$3</f>
        <v>0</v>
      </c>
      <c r="J204" s="40">
        <f t="shared" si="16"/>
        <v>475.2</v>
      </c>
    </row>
    <row r="205" spans="1:10" ht="15.75" customHeight="1">
      <c r="A205" s="21" t="s">
        <v>619</v>
      </c>
      <c r="B205" s="22" t="s">
        <v>620</v>
      </c>
      <c r="C205" s="21" t="s">
        <v>621</v>
      </c>
      <c r="D205" s="22" t="s">
        <v>42</v>
      </c>
      <c r="E205" s="22" t="s">
        <v>251</v>
      </c>
      <c r="F205" s="23">
        <v>1</v>
      </c>
      <c r="G205" s="24">
        <v>17.7</v>
      </c>
      <c r="H205" s="30">
        <v>17.7</v>
      </c>
      <c r="I205" s="39">
        <f t="shared" ref="I205:I215" si="17">$I$3</f>
        <v>0</v>
      </c>
      <c r="J205" s="40">
        <f t="shared" si="16"/>
        <v>17.7</v>
      </c>
    </row>
    <row r="206" spans="1:10" ht="15.75" customHeight="1">
      <c r="A206" s="21" t="s">
        <v>622</v>
      </c>
      <c r="B206" s="22" t="s">
        <v>623</v>
      </c>
      <c r="C206" s="21" t="s">
        <v>624</v>
      </c>
      <c r="D206" s="22" t="s">
        <v>98</v>
      </c>
      <c r="E206" s="22" t="s">
        <v>251</v>
      </c>
      <c r="F206" s="23">
        <v>1</v>
      </c>
      <c r="G206" s="24">
        <v>17.53</v>
      </c>
      <c r="H206" s="30">
        <v>17.53</v>
      </c>
      <c r="I206" s="39">
        <f t="shared" si="17"/>
        <v>0</v>
      </c>
      <c r="J206" s="40">
        <f t="shared" si="16"/>
        <v>17.53</v>
      </c>
    </row>
    <row r="207" spans="1:10" ht="15.75" customHeight="1">
      <c r="A207" s="21" t="s">
        <v>625</v>
      </c>
      <c r="B207" s="22" t="s">
        <v>488</v>
      </c>
      <c r="C207" s="21" t="s">
        <v>489</v>
      </c>
      <c r="D207" s="22" t="s">
        <v>42</v>
      </c>
      <c r="E207" s="22" t="s">
        <v>52</v>
      </c>
      <c r="F207" s="23">
        <v>16</v>
      </c>
      <c r="G207" s="24">
        <v>25.31</v>
      </c>
      <c r="H207" s="30">
        <v>404.96</v>
      </c>
      <c r="I207" s="39">
        <f t="shared" si="17"/>
        <v>0</v>
      </c>
      <c r="J207" s="40">
        <f t="shared" si="16"/>
        <v>404.96</v>
      </c>
    </row>
    <row r="208" spans="1:10" ht="15.75" customHeight="1">
      <c r="A208" s="21" t="s">
        <v>626</v>
      </c>
      <c r="B208" s="22" t="s">
        <v>491</v>
      </c>
      <c r="C208" s="21" t="s">
        <v>492</v>
      </c>
      <c r="D208" s="22" t="s">
        <v>42</v>
      </c>
      <c r="E208" s="22" t="s">
        <v>52</v>
      </c>
      <c r="F208" s="23">
        <v>16</v>
      </c>
      <c r="G208" s="24">
        <v>30.18</v>
      </c>
      <c r="H208" s="30">
        <v>482.88</v>
      </c>
      <c r="I208" s="39">
        <f t="shared" si="17"/>
        <v>0</v>
      </c>
      <c r="J208" s="40">
        <f t="shared" si="16"/>
        <v>482.88</v>
      </c>
    </row>
    <row r="209" spans="1:10" ht="15.75" customHeight="1">
      <c r="A209" s="21" t="s">
        <v>627</v>
      </c>
      <c r="B209" s="22" t="s">
        <v>628</v>
      </c>
      <c r="C209" s="21" t="s">
        <v>629</v>
      </c>
      <c r="D209" s="22" t="s">
        <v>42</v>
      </c>
      <c r="E209" s="22" t="s">
        <v>251</v>
      </c>
      <c r="F209" s="23">
        <v>6</v>
      </c>
      <c r="G209" s="24">
        <v>163.25</v>
      </c>
      <c r="H209" s="30">
        <v>979.5</v>
      </c>
      <c r="I209" s="39">
        <f t="shared" si="17"/>
        <v>0</v>
      </c>
      <c r="J209" s="40">
        <f t="shared" si="16"/>
        <v>979.5</v>
      </c>
    </row>
    <row r="210" spans="1:10" ht="15.75" customHeight="1">
      <c r="A210" s="21" t="s">
        <v>630</v>
      </c>
      <c r="B210" s="22" t="s">
        <v>631</v>
      </c>
      <c r="C210" s="21" t="s">
        <v>632</v>
      </c>
      <c r="D210" s="22" t="s">
        <v>42</v>
      </c>
      <c r="E210" s="22" t="s">
        <v>251</v>
      </c>
      <c r="F210" s="23">
        <v>1</v>
      </c>
      <c r="G210" s="24">
        <v>4682.1899999999996</v>
      </c>
      <c r="H210" s="30">
        <v>4682.1899999999996</v>
      </c>
      <c r="I210" s="39">
        <f t="shared" si="17"/>
        <v>0</v>
      </c>
      <c r="J210" s="40">
        <f t="shared" si="16"/>
        <v>4682.1899999999996</v>
      </c>
    </row>
    <row r="211" spans="1:10" ht="15.75" customHeight="1">
      <c r="A211" s="21" t="s">
        <v>633</v>
      </c>
      <c r="B211" s="22" t="s">
        <v>634</v>
      </c>
      <c r="C211" s="21" t="s">
        <v>635</v>
      </c>
      <c r="D211" s="22" t="s">
        <v>47</v>
      </c>
      <c r="E211" s="22" t="s">
        <v>272</v>
      </c>
      <c r="F211" s="23">
        <v>6</v>
      </c>
      <c r="G211" s="24">
        <v>14.6</v>
      </c>
      <c r="H211" s="30">
        <v>87.6</v>
      </c>
      <c r="I211" s="39">
        <f t="shared" si="17"/>
        <v>0</v>
      </c>
      <c r="J211" s="40">
        <f>H211-(H211*I211)</f>
        <v>87.6</v>
      </c>
    </row>
    <row r="212" spans="1:10" ht="15.75" customHeight="1">
      <c r="A212" s="21" t="s">
        <v>636</v>
      </c>
      <c r="B212" s="22" t="s">
        <v>637</v>
      </c>
      <c r="C212" s="21" t="s">
        <v>638</v>
      </c>
      <c r="D212" s="22" t="s">
        <v>276</v>
      </c>
      <c r="E212" s="22" t="s">
        <v>272</v>
      </c>
      <c r="F212" s="23">
        <v>8</v>
      </c>
      <c r="G212" s="24">
        <v>33.61</v>
      </c>
      <c r="H212" s="30">
        <v>268.88</v>
      </c>
      <c r="I212" s="39">
        <f t="shared" si="17"/>
        <v>0</v>
      </c>
      <c r="J212" s="40">
        <f t="shared" si="16"/>
        <v>268.88</v>
      </c>
    </row>
    <row r="213" spans="1:10" ht="15.75" customHeight="1">
      <c r="A213" s="21" t="s">
        <v>639</v>
      </c>
      <c r="B213" s="22" t="s">
        <v>640</v>
      </c>
      <c r="C213" s="21" t="s">
        <v>641</v>
      </c>
      <c r="D213" s="22" t="s">
        <v>42</v>
      </c>
      <c r="E213" s="22" t="s">
        <v>251</v>
      </c>
      <c r="F213" s="23">
        <v>10</v>
      </c>
      <c r="G213" s="24">
        <v>16.05</v>
      </c>
      <c r="H213" s="30">
        <v>160.5</v>
      </c>
      <c r="I213" s="39">
        <f t="shared" si="17"/>
        <v>0</v>
      </c>
      <c r="J213" s="40">
        <f t="shared" si="16"/>
        <v>160.5</v>
      </c>
    </row>
    <row r="214" spans="1:10" ht="15.75" customHeight="1">
      <c r="A214" s="21" t="s">
        <v>642</v>
      </c>
      <c r="B214" s="22" t="s">
        <v>643</v>
      </c>
      <c r="C214" s="21" t="s">
        <v>644</v>
      </c>
      <c r="D214" s="22" t="s">
        <v>47</v>
      </c>
      <c r="E214" s="22" t="s">
        <v>272</v>
      </c>
      <c r="F214" s="23">
        <v>14</v>
      </c>
      <c r="G214" s="24">
        <v>11.69</v>
      </c>
      <c r="H214" s="30">
        <v>163.66</v>
      </c>
      <c r="I214" s="39">
        <f t="shared" si="17"/>
        <v>0</v>
      </c>
      <c r="J214" s="40">
        <f t="shared" si="16"/>
        <v>163.66</v>
      </c>
    </row>
    <row r="215" spans="1:10" ht="15.75" customHeight="1">
      <c r="A215" s="21" t="s">
        <v>645</v>
      </c>
      <c r="B215" s="22" t="s">
        <v>536</v>
      </c>
      <c r="C215" s="21" t="s">
        <v>537</v>
      </c>
      <c r="D215" s="22" t="s">
        <v>42</v>
      </c>
      <c r="E215" s="22" t="s">
        <v>67</v>
      </c>
      <c r="F215" s="23">
        <v>38</v>
      </c>
      <c r="G215" s="24">
        <v>28.18</v>
      </c>
      <c r="H215" s="30">
        <v>1070.8399999999999</v>
      </c>
      <c r="I215" s="39">
        <f t="shared" si="17"/>
        <v>0</v>
      </c>
      <c r="J215" s="40">
        <f t="shared" si="16"/>
        <v>1070.8399999999999</v>
      </c>
    </row>
    <row r="216" spans="1:10" ht="15.75" customHeight="1">
      <c r="A216" s="21" t="s">
        <v>646</v>
      </c>
      <c r="B216" s="22" t="s">
        <v>647</v>
      </c>
      <c r="C216" s="21" t="s">
        <v>648</v>
      </c>
      <c r="D216" s="22" t="s">
        <v>42</v>
      </c>
      <c r="E216" s="22" t="s">
        <v>67</v>
      </c>
      <c r="F216" s="23">
        <v>85</v>
      </c>
      <c r="G216" s="24">
        <v>34.229999999999997</v>
      </c>
      <c r="H216" s="30">
        <v>2909.55</v>
      </c>
      <c r="I216" s="39">
        <f>$I$3</f>
        <v>0</v>
      </c>
      <c r="J216" s="40">
        <f t="shared" si="16"/>
        <v>2909.55</v>
      </c>
    </row>
    <row r="217" spans="1:10" ht="15.75" customHeight="1">
      <c r="A217" s="21" t="s">
        <v>649</v>
      </c>
      <c r="B217" s="22" t="s">
        <v>650</v>
      </c>
      <c r="C217" s="21" t="s">
        <v>651</v>
      </c>
      <c r="D217" s="22" t="s">
        <v>42</v>
      </c>
      <c r="E217" s="22" t="s">
        <v>251</v>
      </c>
      <c r="F217" s="23">
        <v>4</v>
      </c>
      <c r="G217" s="24">
        <v>633.42999999999995</v>
      </c>
      <c r="H217" s="30">
        <v>2533.7199999999998</v>
      </c>
      <c r="I217" s="39">
        <f t="shared" ref="I217:I226" si="18">$I$3</f>
        <v>0</v>
      </c>
      <c r="J217" s="40">
        <f t="shared" si="16"/>
        <v>2533.7199999999998</v>
      </c>
    </row>
    <row r="218" spans="1:10" ht="19.5" customHeight="1">
      <c r="A218" s="25" t="s">
        <v>652</v>
      </c>
      <c r="B218" s="76" t="s">
        <v>653</v>
      </c>
      <c r="C218" s="77"/>
      <c r="D218" s="77"/>
      <c r="E218" s="77"/>
      <c r="F218" s="77"/>
      <c r="G218" s="78"/>
      <c r="H218" s="32">
        <v>55642.37</v>
      </c>
      <c r="I218" s="41">
        <f t="shared" si="18"/>
        <v>0</v>
      </c>
      <c r="J218" s="42">
        <f t="shared" si="16"/>
        <v>55642.37</v>
      </c>
    </row>
    <row r="219" spans="1:10" ht="15.75" customHeight="1">
      <c r="A219" s="21" t="s">
        <v>654</v>
      </c>
      <c r="B219" s="22" t="s">
        <v>655</v>
      </c>
      <c r="C219" s="21" t="s">
        <v>656</v>
      </c>
      <c r="D219" s="22" t="s">
        <v>47</v>
      </c>
      <c r="E219" s="22" t="s">
        <v>272</v>
      </c>
      <c r="F219" s="23">
        <v>6</v>
      </c>
      <c r="G219" s="24">
        <v>302.33</v>
      </c>
      <c r="H219" s="30">
        <v>1813.98</v>
      </c>
      <c r="I219" s="39">
        <f t="shared" si="18"/>
        <v>0</v>
      </c>
      <c r="J219" s="40">
        <f t="shared" si="16"/>
        <v>1813.98</v>
      </c>
    </row>
    <row r="220" spans="1:10" ht="15.75" customHeight="1">
      <c r="A220" s="21" t="s">
        <v>657</v>
      </c>
      <c r="B220" s="22" t="s">
        <v>658</v>
      </c>
      <c r="C220" s="21" t="s">
        <v>659</v>
      </c>
      <c r="D220" s="22" t="s">
        <v>42</v>
      </c>
      <c r="E220" s="22" t="s">
        <v>251</v>
      </c>
      <c r="F220" s="23">
        <v>2</v>
      </c>
      <c r="G220" s="24">
        <v>231.35</v>
      </c>
      <c r="H220" s="30">
        <v>462.7</v>
      </c>
      <c r="I220" s="39">
        <f t="shared" si="18"/>
        <v>0</v>
      </c>
      <c r="J220" s="40">
        <f>H220-(H220*I220)</f>
        <v>462.7</v>
      </c>
    </row>
    <row r="221" spans="1:10" ht="15.75" customHeight="1">
      <c r="A221" s="21" t="s">
        <v>660</v>
      </c>
      <c r="B221" s="22" t="s">
        <v>661</v>
      </c>
      <c r="C221" s="21" t="s">
        <v>662</v>
      </c>
      <c r="D221" s="22" t="s">
        <v>315</v>
      </c>
      <c r="E221" s="22" t="s">
        <v>272</v>
      </c>
      <c r="F221" s="23">
        <v>6</v>
      </c>
      <c r="G221" s="24">
        <v>562.19000000000005</v>
      </c>
      <c r="H221" s="30">
        <v>3373.14</v>
      </c>
      <c r="I221" s="39">
        <f t="shared" si="18"/>
        <v>0</v>
      </c>
      <c r="J221" s="40">
        <f t="shared" si="16"/>
        <v>3373.14</v>
      </c>
    </row>
    <row r="222" spans="1:10" ht="15.75" customHeight="1">
      <c r="A222" s="21" t="s">
        <v>663</v>
      </c>
      <c r="B222" s="22" t="s">
        <v>664</v>
      </c>
      <c r="C222" s="21" t="s">
        <v>665</v>
      </c>
      <c r="D222" s="22" t="s">
        <v>454</v>
      </c>
      <c r="E222" s="22" t="s">
        <v>319</v>
      </c>
      <c r="F222" s="23">
        <v>2</v>
      </c>
      <c r="G222" s="24">
        <v>330.48</v>
      </c>
      <c r="H222" s="30">
        <v>660.96</v>
      </c>
      <c r="I222" s="39">
        <f t="shared" si="18"/>
        <v>0</v>
      </c>
      <c r="J222" s="40">
        <f t="shared" si="16"/>
        <v>660.96</v>
      </c>
    </row>
    <row r="223" spans="1:10" ht="15.75" customHeight="1">
      <c r="A223" s="21" t="s">
        <v>666</v>
      </c>
      <c r="B223" s="22" t="s">
        <v>667</v>
      </c>
      <c r="C223" s="21" t="s">
        <v>668</v>
      </c>
      <c r="D223" s="22" t="s">
        <v>98</v>
      </c>
      <c r="E223" s="22" t="s">
        <v>251</v>
      </c>
      <c r="F223" s="23">
        <v>2</v>
      </c>
      <c r="G223" s="24">
        <v>1509.6</v>
      </c>
      <c r="H223" s="30">
        <v>3019.2</v>
      </c>
      <c r="I223" s="39">
        <f t="shared" si="18"/>
        <v>0</v>
      </c>
      <c r="J223" s="40">
        <f t="shared" si="16"/>
        <v>3019.2</v>
      </c>
    </row>
    <row r="224" spans="1:10" ht="15.75" customHeight="1">
      <c r="A224" s="21" t="s">
        <v>669</v>
      </c>
      <c r="B224" s="22" t="s">
        <v>670</v>
      </c>
      <c r="C224" s="21" t="s">
        <v>671</v>
      </c>
      <c r="D224" s="22" t="s">
        <v>315</v>
      </c>
      <c r="E224" s="22" t="s">
        <v>272</v>
      </c>
      <c r="F224" s="23">
        <v>8</v>
      </c>
      <c r="G224" s="24">
        <v>138.6</v>
      </c>
      <c r="H224" s="30">
        <v>1108.8</v>
      </c>
      <c r="I224" s="39">
        <f t="shared" si="18"/>
        <v>0</v>
      </c>
      <c r="J224" s="40">
        <f t="shared" si="16"/>
        <v>1108.8</v>
      </c>
    </row>
    <row r="225" spans="1:10" ht="15.75" customHeight="1">
      <c r="A225" s="21" t="s">
        <v>672</v>
      </c>
      <c r="B225" s="22" t="s">
        <v>673</v>
      </c>
      <c r="C225" s="21" t="s">
        <v>674</v>
      </c>
      <c r="D225" s="22" t="s">
        <v>267</v>
      </c>
      <c r="E225" s="22" t="s">
        <v>48</v>
      </c>
      <c r="F225" s="23">
        <v>43.5</v>
      </c>
      <c r="G225" s="24">
        <v>681.76</v>
      </c>
      <c r="H225" s="30">
        <v>29656.560000000001</v>
      </c>
      <c r="I225" s="39">
        <f t="shared" si="18"/>
        <v>0</v>
      </c>
      <c r="J225" s="40">
        <f t="shared" si="16"/>
        <v>29656.560000000001</v>
      </c>
    </row>
    <row r="226" spans="1:10" ht="15.75" customHeight="1">
      <c r="A226" s="21" t="s">
        <v>675</v>
      </c>
      <c r="B226" s="22" t="s">
        <v>676</v>
      </c>
      <c r="C226" s="21" t="s">
        <v>677</v>
      </c>
      <c r="D226" s="22" t="s">
        <v>315</v>
      </c>
      <c r="E226" s="22" t="s">
        <v>272</v>
      </c>
      <c r="F226" s="23">
        <v>4</v>
      </c>
      <c r="G226" s="24">
        <v>178.23</v>
      </c>
      <c r="H226" s="30">
        <v>712.92</v>
      </c>
      <c r="I226" s="39">
        <f t="shared" si="18"/>
        <v>0</v>
      </c>
      <c r="J226" s="40">
        <f t="shared" si="16"/>
        <v>712.92</v>
      </c>
    </row>
    <row r="227" spans="1:10" ht="15.75" customHeight="1">
      <c r="A227" s="21" t="s">
        <v>678</v>
      </c>
      <c r="B227" s="22" t="s">
        <v>679</v>
      </c>
      <c r="C227" s="21" t="s">
        <v>680</v>
      </c>
      <c r="D227" s="22" t="s">
        <v>47</v>
      </c>
      <c r="E227" s="22" t="s">
        <v>48</v>
      </c>
      <c r="F227" s="23">
        <v>2</v>
      </c>
      <c r="G227" s="24">
        <v>899.31</v>
      </c>
      <c r="H227" s="30">
        <v>1798.62</v>
      </c>
      <c r="I227" s="39">
        <f>$I$3</f>
        <v>0</v>
      </c>
      <c r="J227" s="40">
        <f t="shared" si="16"/>
        <v>1798.62</v>
      </c>
    </row>
    <row r="228" spans="1:10" ht="15.75" customHeight="1">
      <c r="A228" s="21" t="s">
        <v>681</v>
      </c>
      <c r="B228" s="22" t="s">
        <v>682</v>
      </c>
      <c r="C228" s="21" t="s">
        <v>683</v>
      </c>
      <c r="D228" s="22" t="s">
        <v>42</v>
      </c>
      <c r="E228" s="22" t="s">
        <v>251</v>
      </c>
      <c r="F228" s="23">
        <v>8</v>
      </c>
      <c r="G228" s="24">
        <v>175.95</v>
      </c>
      <c r="H228" s="30">
        <v>1407.6</v>
      </c>
      <c r="I228" s="39">
        <f t="shared" ref="I228:I238" si="19">$I$3</f>
        <v>0</v>
      </c>
      <c r="J228" s="40">
        <f t="shared" si="16"/>
        <v>1407.6</v>
      </c>
    </row>
    <row r="229" spans="1:10" ht="15.75" customHeight="1">
      <c r="A229" s="21" t="s">
        <v>684</v>
      </c>
      <c r="B229" s="22" t="s">
        <v>664</v>
      </c>
      <c r="C229" s="21" t="s">
        <v>665</v>
      </c>
      <c r="D229" s="22" t="s">
        <v>454</v>
      </c>
      <c r="E229" s="22" t="s">
        <v>319</v>
      </c>
      <c r="F229" s="23">
        <v>1</v>
      </c>
      <c r="G229" s="24">
        <v>330.48</v>
      </c>
      <c r="H229" s="30">
        <v>330.48</v>
      </c>
      <c r="I229" s="39">
        <f t="shared" si="19"/>
        <v>0</v>
      </c>
      <c r="J229" s="40">
        <f t="shared" si="16"/>
        <v>330.48</v>
      </c>
    </row>
    <row r="230" spans="1:10" ht="15.75" customHeight="1">
      <c r="A230" s="21" t="s">
        <v>685</v>
      </c>
      <c r="B230" s="22" t="s">
        <v>686</v>
      </c>
      <c r="C230" s="21" t="s">
        <v>687</v>
      </c>
      <c r="D230" s="22" t="s">
        <v>42</v>
      </c>
      <c r="E230" s="22" t="s">
        <v>251</v>
      </c>
      <c r="F230" s="23">
        <v>2</v>
      </c>
      <c r="G230" s="24">
        <v>1186.52</v>
      </c>
      <c r="H230" s="30">
        <v>2373.04</v>
      </c>
      <c r="I230" s="39">
        <f t="shared" si="19"/>
        <v>0</v>
      </c>
      <c r="J230" s="40">
        <f t="shared" si="16"/>
        <v>2373.04</v>
      </c>
    </row>
    <row r="231" spans="1:10" ht="15.75" customHeight="1">
      <c r="A231" s="21" t="s">
        <v>688</v>
      </c>
      <c r="B231" s="22" t="s">
        <v>689</v>
      </c>
      <c r="C231" s="21" t="s">
        <v>690</v>
      </c>
      <c r="D231" s="22" t="s">
        <v>42</v>
      </c>
      <c r="E231" s="22" t="s">
        <v>251</v>
      </c>
      <c r="F231" s="23">
        <v>1</v>
      </c>
      <c r="G231" s="24">
        <v>559.29999999999995</v>
      </c>
      <c r="H231" s="30">
        <v>559.29999999999995</v>
      </c>
      <c r="I231" s="39">
        <f t="shared" si="19"/>
        <v>0</v>
      </c>
      <c r="J231" s="40">
        <f t="shared" si="16"/>
        <v>559.29999999999995</v>
      </c>
    </row>
    <row r="232" spans="1:10" ht="15.75" customHeight="1">
      <c r="A232" s="21" t="s">
        <v>691</v>
      </c>
      <c r="B232" s="22" t="s">
        <v>692</v>
      </c>
      <c r="C232" s="21" t="s">
        <v>693</v>
      </c>
      <c r="D232" s="22" t="s">
        <v>42</v>
      </c>
      <c r="E232" s="22" t="s">
        <v>251</v>
      </c>
      <c r="F232" s="23">
        <v>1</v>
      </c>
      <c r="G232" s="24">
        <v>499.17</v>
      </c>
      <c r="H232" s="30">
        <v>499.17</v>
      </c>
      <c r="I232" s="39">
        <f t="shared" si="19"/>
        <v>0</v>
      </c>
      <c r="J232" s="40">
        <f t="shared" si="16"/>
        <v>499.17</v>
      </c>
    </row>
    <row r="233" spans="1:10" ht="15.75" customHeight="1">
      <c r="A233" s="21" t="s">
        <v>694</v>
      </c>
      <c r="B233" s="22" t="s">
        <v>695</v>
      </c>
      <c r="C233" s="21" t="s">
        <v>696</v>
      </c>
      <c r="D233" s="22" t="s">
        <v>42</v>
      </c>
      <c r="E233" s="22" t="s">
        <v>251</v>
      </c>
      <c r="F233" s="23">
        <v>9</v>
      </c>
      <c r="G233" s="24">
        <v>76.42</v>
      </c>
      <c r="H233" s="30">
        <v>687.78</v>
      </c>
      <c r="I233" s="39">
        <f t="shared" si="19"/>
        <v>0</v>
      </c>
      <c r="J233" s="40">
        <f t="shared" si="16"/>
        <v>687.78</v>
      </c>
    </row>
    <row r="234" spans="1:10" ht="15.75" customHeight="1">
      <c r="A234" s="21" t="s">
        <v>697</v>
      </c>
      <c r="B234" s="22" t="s">
        <v>698</v>
      </c>
      <c r="C234" s="21" t="s">
        <v>699</v>
      </c>
      <c r="D234" s="22" t="s">
        <v>42</v>
      </c>
      <c r="E234" s="22" t="s">
        <v>251</v>
      </c>
      <c r="F234" s="23">
        <v>1</v>
      </c>
      <c r="G234" s="24">
        <v>499.17</v>
      </c>
      <c r="H234" s="30">
        <v>499.17</v>
      </c>
      <c r="I234" s="39">
        <f t="shared" si="19"/>
        <v>0</v>
      </c>
      <c r="J234" s="40">
        <f t="shared" si="16"/>
        <v>499.17</v>
      </c>
    </row>
    <row r="235" spans="1:10" ht="15.75" customHeight="1">
      <c r="A235" s="21" t="s">
        <v>700</v>
      </c>
      <c r="B235" s="22" t="s">
        <v>701</v>
      </c>
      <c r="C235" s="21" t="s">
        <v>702</v>
      </c>
      <c r="D235" s="22" t="s">
        <v>42</v>
      </c>
      <c r="E235" s="22" t="s">
        <v>251</v>
      </c>
      <c r="F235" s="23">
        <v>7</v>
      </c>
      <c r="G235" s="24">
        <v>122.12</v>
      </c>
      <c r="H235" s="30">
        <v>854.84</v>
      </c>
      <c r="I235" s="39">
        <f t="shared" si="19"/>
        <v>0</v>
      </c>
      <c r="J235" s="40">
        <f t="shared" si="16"/>
        <v>854.84</v>
      </c>
    </row>
    <row r="236" spans="1:10" ht="15.75" customHeight="1">
      <c r="A236" s="21" t="s">
        <v>703</v>
      </c>
      <c r="B236" s="22" t="s">
        <v>704</v>
      </c>
      <c r="C236" s="21" t="s">
        <v>705</v>
      </c>
      <c r="D236" s="22" t="s">
        <v>42</v>
      </c>
      <c r="E236" s="22" t="s">
        <v>251</v>
      </c>
      <c r="F236" s="23">
        <v>7</v>
      </c>
      <c r="G236" s="24">
        <v>49.27</v>
      </c>
      <c r="H236" s="30">
        <v>344.89</v>
      </c>
      <c r="I236" s="39">
        <f t="shared" si="19"/>
        <v>0</v>
      </c>
      <c r="J236" s="40">
        <f t="shared" si="16"/>
        <v>344.89</v>
      </c>
    </row>
    <row r="237" spans="1:10" ht="15.75" customHeight="1">
      <c r="A237" s="21" t="s">
        <v>706</v>
      </c>
      <c r="B237" s="22" t="s">
        <v>707</v>
      </c>
      <c r="C237" s="21" t="s">
        <v>708</v>
      </c>
      <c r="D237" s="22" t="s">
        <v>42</v>
      </c>
      <c r="E237" s="22" t="s">
        <v>251</v>
      </c>
      <c r="F237" s="23">
        <v>1</v>
      </c>
      <c r="G237" s="24">
        <v>257.23</v>
      </c>
      <c r="H237" s="30">
        <v>257.23</v>
      </c>
      <c r="I237" s="39">
        <f t="shared" si="19"/>
        <v>0</v>
      </c>
      <c r="J237" s="40">
        <f t="shared" si="16"/>
        <v>257.23</v>
      </c>
    </row>
    <row r="238" spans="1:10" ht="15.75" customHeight="1">
      <c r="A238" s="21" t="s">
        <v>709</v>
      </c>
      <c r="B238" s="22" t="s">
        <v>710</v>
      </c>
      <c r="C238" s="21" t="s">
        <v>711</v>
      </c>
      <c r="D238" s="22" t="s">
        <v>42</v>
      </c>
      <c r="E238" s="22" t="s">
        <v>251</v>
      </c>
      <c r="F238" s="23">
        <v>1</v>
      </c>
      <c r="G238" s="24">
        <v>1257.9100000000001</v>
      </c>
      <c r="H238" s="30">
        <v>1257.9100000000001</v>
      </c>
      <c r="I238" s="39">
        <f t="shared" si="19"/>
        <v>0</v>
      </c>
      <c r="J238" s="40">
        <f t="shared" si="16"/>
        <v>1257.9100000000001</v>
      </c>
    </row>
    <row r="239" spans="1:10" ht="15.75" customHeight="1">
      <c r="A239" s="21" t="s">
        <v>712</v>
      </c>
      <c r="B239" s="22" t="s">
        <v>713</v>
      </c>
      <c r="C239" s="21" t="s">
        <v>714</v>
      </c>
      <c r="D239" s="22" t="s">
        <v>42</v>
      </c>
      <c r="E239" s="22" t="s">
        <v>251</v>
      </c>
      <c r="F239" s="23">
        <v>6</v>
      </c>
      <c r="G239" s="24">
        <v>484.53</v>
      </c>
      <c r="H239" s="30">
        <v>2907.18</v>
      </c>
      <c r="I239" s="39">
        <f>$I$3</f>
        <v>0</v>
      </c>
      <c r="J239" s="40">
        <f t="shared" si="16"/>
        <v>2907.18</v>
      </c>
    </row>
    <row r="240" spans="1:10" ht="15.75" customHeight="1">
      <c r="A240" s="21" t="s">
        <v>715</v>
      </c>
      <c r="B240" s="22" t="s">
        <v>716</v>
      </c>
      <c r="C240" s="21" t="s">
        <v>717</v>
      </c>
      <c r="D240" s="22" t="s">
        <v>42</v>
      </c>
      <c r="E240" s="22" t="s">
        <v>251</v>
      </c>
      <c r="F240" s="23">
        <v>6</v>
      </c>
      <c r="G240" s="24">
        <v>176.15</v>
      </c>
      <c r="H240" s="30">
        <v>1056.9000000000001</v>
      </c>
      <c r="I240" s="39">
        <f t="shared" ref="I240:I247" si="20">$I$3</f>
        <v>0</v>
      </c>
      <c r="J240" s="40">
        <f t="shared" si="16"/>
        <v>1056.9000000000001</v>
      </c>
    </row>
    <row r="241" spans="1:10" ht="19.5" customHeight="1">
      <c r="A241" s="25" t="s">
        <v>718</v>
      </c>
      <c r="B241" s="76" t="s">
        <v>719</v>
      </c>
      <c r="C241" s="77"/>
      <c r="D241" s="77"/>
      <c r="E241" s="77"/>
      <c r="F241" s="77"/>
      <c r="G241" s="78"/>
      <c r="H241" s="32">
        <v>13425.02</v>
      </c>
      <c r="I241" s="41">
        <f t="shared" si="20"/>
        <v>0</v>
      </c>
      <c r="J241" s="42">
        <f t="shared" si="16"/>
        <v>13425.02</v>
      </c>
    </row>
    <row r="242" spans="1:10" ht="15.75" customHeight="1">
      <c r="A242" s="21" t="s">
        <v>720</v>
      </c>
      <c r="B242" s="22" t="s">
        <v>721</v>
      </c>
      <c r="C242" s="21" t="s">
        <v>722</v>
      </c>
      <c r="D242" s="22" t="s">
        <v>98</v>
      </c>
      <c r="E242" s="22" t="s">
        <v>251</v>
      </c>
      <c r="F242" s="23">
        <v>6</v>
      </c>
      <c r="G242" s="24">
        <v>74.41</v>
      </c>
      <c r="H242" s="30">
        <v>446.46</v>
      </c>
      <c r="I242" s="39">
        <f t="shared" si="20"/>
        <v>0</v>
      </c>
      <c r="J242" s="40">
        <f t="shared" si="16"/>
        <v>446.46</v>
      </c>
    </row>
    <row r="243" spans="1:10" ht="15.75" customHeight="1">
      <c r="A243" s="21" t="s">
        <v>723</v>
      </c>
      <c r="B243" s="22" t="s">
        <v>724</v>
      </c>
      <c r="C243" s="21" t="s">
        <v>725</v>
      </c>
      <c r="D243" s="22" t="s">
        <v>204</v>
      </c>
      <c r="E243" s="22" t="s">
        <v>251</v>
      </c>
      <c r="F243" s="23">
        <v>8</v>
      </c>
      <c r="G243" s="24">
        <v>22.18</v>
      </c>
      <c r="H243" s="30">
        <v>177.44</v>
      </c>
      <c r="I243" s="39">
        <f t="shared" si="20"/>
        <v>0</v>
      </c>
      <c r="J243" s="40">
        <f t="shared" si="16"/>
        <v>177.44</v>
      </c>
    </row>
    <row r="244" spans="1:10" ht="15.75" customHeight="1">
      <c r="A244" s="21" t="s">
        <v>726</v>
      </c>
      <c r="B244" s="22" t="s">
        <v>727</v>
      </c>
      <c r="C244" s="21" t="s">
        <v>728</v>
      </c>
      <c r="D244" s="22" t="s">
        <v>47</v>
      </c>
      <c r="E244" s="22" t="s">
        <v>272</v>
      </c>
      <c r="F244" s="23">
        <v>8</v>
      </c>
      <c r="G244" s="24">
        <v>70.11</v>
      </c>
      <c r="H244" s="30">
        <v>560.88</v>
      </c>
      <c r="I244" s="39">
        <f t="shared" si="20"/>
        <v>0</v>
      </c>
      <c r="J244" s="40">
        <f t="shared" si="16"/>
        <v>560.88</v>
      </c>
    </row>
    <row r="245" spans="1:10" ht="15.75" customHeight="1">
      <c r="A245" s="21" t="s">
        <v>729</v>
      </c>
      <c r="B245" s="22" t="s">
        <v>730</v>
      </c>
      <c r="C245" s="21" t="s">
        <v>731</v>
      </c>
      <c r="D245" s="22" t="s">
        <v>47</v>
      </c>
      <c r="E245" s="22" t="s">
        <v>272</v>
      </c>
      <c r="F245" s="23">
        <v>6</v>
      </c>
      <c r="G245" s="24">
        <v>29.32</v>
      </c>
      <c r="H245" s="30">
        <v>175.92</v>
      </c>
      <c r="I245" s="39">
        <f t="shared" si="20"/>
        <v>0</v>
      </c>
      <c r="J245" s="40">
        <f t="shared" si="16"/>
        <v>175.92</v>
      </c>
    </row>
    <row r="246" spans="1:10" ht="15.75" customHeight="1">
      <c r="A246" s="21" t="s">
        <v>732</v>
      </c>
      <c r="B246" s="22" t="s">
        <v>733</v>
      </c>
      <c r="C246" s="21" t="s">
        <v>734</v>
      </c>
      <c r="D246" s="22" t="s">
        <v>47</v>
      </c>
      <c r="E246" s="22" t="s">
        <v>272</v>
      </c>
      <c r="F246" s="23">
        <v>6</v>
      </c>
      <c r="G246" s="24">
        <v>14.34</v>
      </c>
      <c r="H246" s="30">
        <v>86.04</v>
      </c>
      <c r="I246" s="39">
        <f t="shared" si="20"/>
        <v>0</v>
      </c>
      <c r="J246" s="40">
        <f t="shared" si="16"/>
        <v>86.04</v>
      </c>
    </row>
    <row r="247" spans="1:10" ht="15.75" customHeight="1">
      <c r="A247" s="21" t="s">
        <v>735</v>
      </c>
      <c r="B247" s="22" t="s">
        <v>736</v>
      </c>
      <c r="C247" s="21" t="s">
        <v>737</v>
      </c>
      <c r="D247" s="22" t="s">
        <v>47</v>
      </c>
      <c r="E247" s="22" t="s">
        <v>272</v>
      </c>
      <c r="F247" s="23">
        <v>7</v>
      </c>
      <c r="G247" s="24">
        <v>70.150000000000006</v>
      </c>
      <c r="H247" s="30">
        <v>491.05</v>
      </c>
      <c r="I247" s="39">
        <f t="shared" si="20"/>
        <v>0</v>
      </c>
      <c r="J247" s="40">
        <f t="shared" si="16"/>
        <v>491.05</v>
      </c>
    </row>
    <row r="248" spans="1:10" ht="15.75" customHeight="1">
      <c r="A248" s="21" t="s">
        <v>738</v>
      </c>
      <c r="B248" s="22" t="s">
        <v>739</v>
      </c>
      <c r="C248" s="21" t="s">
        <v>740</v>
      </c>
      <c r="D248" s="22" t="s">
        <v>47</v>
      </c>
      <c r="E248" s="22" t="s">
        <v>272</v>
      </c>
      <c r="F248" s="23">
        <v>2</v>
      </c>
      <c r="G248" s="24">
        <v>35.9</v>
      </c>
      <c r="H248" s="30">
        <v>71.8</v>
      </c>
      <c r="I248" s="39">
        <f>$I$3</f>
        <v>0</v>
      </c>
      <c r="J248" s="40">
        <f t="shared" si="16"/>
        <v>71.8</v>
      </c>
    </row>
    <row r="249" spans="1:10" ht="15.75" customHeight="1">
      <c r="A249" s="21" t="s">
        <v>741</v>
      </c>
      <c r="B249" s="22" t="s">
        <v>742</v>
      </c>
      <c r="C249" s="21" t="s">
        <v>743</v>
      </c>
      <c r="D249" s="22" t="s">
        <v>42</v>
      </c>
      <c r="E249" s="22" t="s">
        <v>67</v>
      </c>
      <c r="F249" s="23">
        <v>9.83</v>
      </c>
      <c r="G249" s="24">
        <v>74.08</v>
      </c>
      <c r="H249" s="30">
        <v>728.21</v>
      </c>
      <c r="I249" s="39">
        <f t="shared" ref="I249:I256" si="21">$I$3</f>
        <v>0</v>
      </c>
      <c r="J249" s="40">
        <f t="shared" si="16"/>
        <v>728.21</v>
      </c>
    </row>
    <row r="250" spans="1:10" ht="15.75" customHeight="1">
      <c r="A250" s="21" t="s">
        <v>744</v>
      </c>
      <c r="B250" s="22" t="s">
        <v>745</v>
      </c>
      <c r="C250" s="21" t="s">
        <v>746</v>
      </c>
      <c r="D250" s="22" t="s">
        <v>562</v>
      </c>
      <c r="E250" s="22" t="s">
        <v>277</v>
      </c>
      <c r="F250" s="23">
        <v>10.61</v>
      </c>
      <c r="G250" s="24">
        <v>44.38</v>
      </c>
      <c r="H250" s="30">
        <v>470.87</v>
      </c>
      <c r="I250" s="39">
        <f t="shared" si="21"/>
        <v>0</v>
      </c>
      <c r="J250" s="40">
        <f t="shared" si="16"/>
        <v>470.87</v>
      </c>
    </row>
    <row r="251" spans="1:10" ht="15.75" customHeight="1">
      <c r="A251" s="21" t="s">
        <v>747</v>
      </c>
      <c r="B251" s="22" t="s">
        <v>748</v>
      </c>
      <c r="C251" s="21" t="s">
        <v>749</v>
      </c>
      <c r="D251" s="22" t="s">
        <v>47</v>
      </c>
      <c r="E251" s="22" t="s">
        <v>272</v>
      </c>
      <c r="F251" s="23">
        <v>15</v>
      </c>
      <c r="G251" s="24">
        <v>21.09</v>
      </c>
      <c r="H251" s="30">
        <v>316.35000000000002</v>
      </c>
      <c r="I251" s="39">
        <f t="shared" si="21"/>
        <v>0</v>
      </c>
      <c r="J251" s="40">
        <f t="shared" si="16"/>
        <v>316.35000000000002</v>
      </c>
    </row>
    <row r="252" spans="1:10" ht="15.75" customHeight="1">
      <c r="A252" s="21" t="s">
        <v>750</v>
      </c>
      <c r="B252" s="22" t="s">
        <v>751</v>
      </c>
      <c r="C252" s="21" t="s">
        <v>752</v>
      </c>
      <c r="D252" s="22" t="s">
        <v>42</v>
      </c>
      <c r="E252" s="22" t="s">
        <v>251</v>
      </c>
      <c r="F252" s="23">
        <v>2</v>
      </c>
      <c r="G252" s="24">
        <v>22.8</v>
      </c>
      <c r="H252" s="30">
        <v>45.6</v>
      </c>
      <c r="I252" s="39">
        <f t="shared" si="21"/>
        <v>0</v>
      </c>
      <c r="J252" s="40">
        <f t="shared" si="16"/>
        <v>45.6</v>
      </c>
    </row>
    <row r="253" spans="1:10" ht="15.75" customHeight="1">
      <c r="A253" s="21" t="s">
        <v>753</v>
      </c>
      <c r="B253" s="22" t="s">
        <v>754</v>
      </c>
      <c r="C253" s="21" t="s">
        <v>755</v>
      </c>
      <c r="D253" s="22" t="s">
        <v>47</v>
      </c>
      <c r="E253" s="22" t="s">
        <v>272</v>
      </c>
      <c r="F253" s="23">
        <v>18</v>
      </c>
      <c r="G253" s="24">
        <v>2.0099999999999998</v>
      </c>
      <c r="H253" s="30">
        <v>36.18</v>
      </c>
      <c r="I253" s="39">
        <f t="shared" si="21"/>
        <v>0</v>
      </c>
      <c r="J253" s="40">
        <f t="shared" si="16"/>
        <v>36.18</v>
      </c>
    </row>
    <row r="254" spans="1:10" ht="15.75" customHeight="1">
      <c r="A254" s="21" t="s">
        <v>756</v>
      </c>
      <c r="B254" s="22" t="s">
        <v>757</v>
      </c>
      <c r="C254" s="21" t="s">
        <v>758</v>
      </c>
      <c r="D254" s="22" t="s">
        <v>47</v>
      </c>
      <c r="E254" s="22" t="s">
        <v>272</v>
      </c>
      <c r="F254" s="23">
        <v>2</v>
      </c>
      <c r="G254" s="24">
        <v>32.29</v>
      </c>
      <c r="H254" s="30">
        <v>64.58</v>
      </c>
      <c r="I254" s="39">
        <f t="shared" si="21"/>
        <v>0</v>
      </c>
      <c r="J254" s="40">
        <f t="shared" si="16"/>
        <v>64.58</v>
      </c>
    </row>
    <row r="255" spans="1:10" ht="15.75" customHeight="1">
      <c r="A255" s="21" t="s">
        <v>759</v>
      </c>
      <c r="B255" s="22" t="s">
        <v>488</v>
      </c>
      <c r="C255" s="21" t="s">
        <v>489</v>
      </c>
      <c r="D255" s="22" t="s">
        <v>42</v>
      </c>
      <c r="E255" s="22" t="s">
        <v>52</v>
      </c>
      <c r="F255" s="23">
        <v>36</v>
      </c>
      <c r="G255" s="24">
        <v>25.31</v>
      </c>
      <c r="H255" s="30">
        <v>911.16</v>
      </c>
      <c r="I255" s="39">
        <f t="shared" si="21"/>
        <v>0</v>
      </c>
      <c r="J255" s="40">
        <f t="shared" si="16"/>
        <v>911.16</v>
      </c>
    </row>
    <row r="256" spans="1:10" ht="15.75" customHeight="1">
      <c r="A256" s="21" t="s">
        <v>760</v>
      </c>
      <c r="B256" s="22" t="s">
        <v>491</v>
      </c>
      <c r="C256" s="21" t="s">
        <v>492</v>
      </c>
      <c r="D256" s="22" t="s">
        <v>42</v>
      </c>
      <c r="E256" s="22" t="s">
        <v>52</v>
      </c>
      <c r="F256" s="23">
        <v>36</v>
      </c>
      <c r="G256" s="24">
        <v>30.18</v>
      </c>
      <c r="H256" s="30">
        <v>1086.48</v>
      </c>
      <c r="I256" s="39">
        <f t="shared" si="21"/>
        <v>0</v>
      </c>
      <c r="J256" s="40">
        <f t="shared" si="16"/>
        <v>1086.48</v>
      </c>
    </row>
    <row r="257" spans="1:10" ht="15.75" customHeight="1">
      <c r="A257" s="21" t="s">
        <v>761</v>
      </c>
      <c r="B257" s="22" t="s">
        <v>762</v>
      </c>
      <c r="C257" s="21" t="s">
        <v>763</v>
      </c>
      <c r="D257" s="22" t="s">
        <v>47</v>
      </c>
      <c r="E257" s="22" t="s">
        <v>272</v>
      </c>
      <c r="F257" s="23">
        <v>4</v>
      </c>
      <c r="G257" s="24">
        <v>1512.76</v>
      </c>
      <c r="H257" s="30">
        <v>6051.04</v>
      </c>
      <c r="I257" s="39">
        <f>$I$3</f>
        <v>0</v>
      </c>
      <c r="J257" s="40">
        <f t="shared" si="16"/>
        <v>6051.04</v>
      </c>
    </row>
    <row r="258" spans="1:10" ht="15.75" customHeight="1">
      <c r="A258" s="21" t="s">
        <v>764</v>
      </c>
      <c r="B258" s="22" t="s">
        <v>765</v>
      </c>
      <c r="C258" s="21" t="s">
        <v>766</v>
      </c>
      <c r="D258" s="22" t="s">
        <v>47</v>
      </c>
      <c r="E258" s="22" t="s">
        <v>272</v>
      </c>
      <c r="F258" s="23">
        <v>9</v>
      </c>
      <c r="G258" s="24">
        <v>48.09</v>
      </c>
      <c r="H258" s="30">
        <v>432.81</v>
      </c>
      <c r="I258" s="39">
        <f t="shared" ref="I258:I267" si="22">$I$3</f>
        <v>0</v>
      </c>
      <c r="J258" s="40">
        <f t="shared" ref="J258:J313" si="23">H258-(H258*I258)</f>
        <v>432.81</v>
      </c>
    </row>
    <row r="259" spans="1:10" ht="15.75" customHeight="1">
      <c r="A259" s="21" t="s">
        <v>767</v>
      </c>
      <c r="B259" s="22" t="s">
        <v>768</v>
      </c>
      <c r="C259" s="21" t="s">
        <v>769</v>
      </c>
      <c r="D259" s="22" t="s">
        <v>47</v>
      </c>
      <c r="E259" s="22" t="s">
        <v>272</v>
      </c>
      <c r="F259" s="23">
        <v>5</v>
      </c>
      <c r="G259" s="24">
        <v>29.28</v>
      </c>
      <c r="H259" s="30">
        <v>146.4</v>
      </c>
      <c r="I259" s="39">
        <f t="shared" si="22"/>
        <v>0</v>
      </c>
      <c r="J259" s="40">
        <f t="shared" si="23"/>
        <v>146.4</v>
      </c>
    </row>
    <row r="260" spans="1:10" ht="15.75" customHeight="1">
      <c r="A260" s="21" t="s">
        <v>770</v>
      </c>
      <c r="B260" s="22" t="s">
        <v>771</v>
      </c>
      <c r="C260" s="21" t="s">
        <v>772</v>
      </c>
      <c r="D260" s="22" t="s">
        <v>42</v>
      </c>
      <c r="E260" s="22" t="s">
        <v>67</v>
      </c>
      <c r="F260" s="23">
        <v>22.31</v>
      </c>
      <c r="G260" s="24">
        <v>32.380000000000003</v>
      </c>
      <c r="H260" s="30">
        <v>722.4</v>
      </c>
      <c r="I260" s="39">
        <f t="shared" si="22"/>
        <v>0</v>
      </c>
      <c r="J260" s="40">
        <f t="shared" si="23"/>
        <v>722.4</v>
      </c>
    </row>
    <row r="261" spans="1:10" ht="15.75" customHeight="1">
      <c r="A261" s="21" t="s">
        <v>773</v>
      </c>
      <c r="B261" s="22" t="s">
        <v>774</v>
      </c>
      <c r="C261" s="21" t="s">
        <v>775</v>
      </c>
      <c r="D261" s="22" t="s">
        <v>42</v>
      </c>
      <c r="E261" s="22" t="s">
        <v>67</v>
      </c>
      <c r="F261" s="23">
        <v>10.4</v>
      </c>
      <c r="G261" s="24">
        <v>35.43</v>
      </c>
      <c r="H261" s="30">
        <v>368.47</v>
      </c>
      <c r="I261" s="39">
        <f t="shared" si="22"/>
        <v>0</v>
      </c>
      <c r="J261" s="40">
        <f t="shared" si="23"/>
        <v>368.47</v>
      </c>
    </row>
    <row r="262" spans="1:10" ht="15.75" customHeight="1">
      <c r="A262" s="21" t="s">
        <v>776</v>
      </c>
      <c r="B262" s="22" t="s">
        <v>777</v>
      </c>
      <c r="C262" s="21" t="s">
        <v>778</v>
      </c>
      <c r="D262" s="22" t="s">
        <v>42</v>
      </c>
      <c r="E262" s="22" t="s">
        <v>251</v>
      </c>
      <c r="F262" s="23">
        <v>1</v>
      </c>
      <c r="G262" s="24">
        <v>34.880000000000003</v>
      </c>
      <c r="H262" s="30">
        <v>34.880000000000003</v>
      </c>
      <c r="I262" s="39">
        <f t="shared" si="22"/>
        <v>0</v>
      </c>
      <c r="J262" s="40">
        <f t="shared" si="23"/>
        <v>34.880000000000003</v>
      </c>
    </row>
    <row r="263" spans="1:10" ht="19.5" customHeight="1">
      <c r="A263" s="25" t="s">
        <v>779</v>
      </c>
      <c r="B263" s="76" t="s">
        <v>780</v>
      </c>
      <c r="C263" s="77"/>
      <c r="D263" s="77"/>
      <c r="E263" s="77"/>
      <c r="F263" s="77"/>
      <c r="G263" s="78"/>
      <c r="H263" s="32">
        <v>1291.51</v>
      </c>
      <c r="I263" s="41">
        <f t="shared" si="22"/>
        <v>0</v>
      </c>
      <c r="J263" s="42">
        <f t="shared" si="23"/>
        <v>1291.51</v>
      </c>
    </row>
    <row r="264" spans="1:10" ht="15.75" customHeight="1">
      <c r="A264" s="21" t="s">
        <v>781</v>
      </c>
      <c r="B264" s="22" t="s">
        <v>782</v>
      </c>
      <c r="C264" s="21" t="s">
        <v>783</v>
      </c>
      <c r="D264" s="22" t="s">
        <v>42</v>
      </c>
      <c r="E264" s="22" t="s">
        <v>251</v>
      </c>
      <c r="F264" s="23">
        <v>8</v>
      </c>
      <c r="G264" s="24">
        <v>26.86</v>
      </c>
      <c r="H264" s="30">
        <v>214.88</v>
      </c>
      <c r="I264" s="39">
        <f t="shared" si="22"/>
        <v>0</v>
      </c>
      <c r="J264" s="40">
        <f t="shared" si="23"/>
        <v>214.88</v>
      </c>
    </row>
    <row r="265" spans="1:10" ht="15.75" customHeight="1">
      <c r="A265" s="21" t="s">
        <v>784</v>
      </c>
      <c r="B265" s="22" t="s">
        <v>785</v>
      </c>
      <c r="C265" s="21" t="s">
        <v>786</v>
      </c>
      <c r="D265" s="22" t="s">
        <v>42</v>
      </c>
      <c r="E265" s="22" t="s">
        <v>251</v>
      </c>
      <c r="F265" s="23">
        <v>3</v>
      </c>
      <c r="G265" s="24">
        <v>31.06</v>
      </c>
      <c r="H265" s="30">
        <v>93.18</v>
      </c>
      <c r="I265" s="39">
        <f t="shared" si="22"/>
        <v>0</v>
      </c>
      <c r="J265" s="40">
        <f t="shared" si="23"/>
        <v>93.18</v>
      </c>
    </row>
    <row r="266" spans="1:10" ht="15.75" customHeight="1">
      <c r="A266" s="21" t="s">
        <v>787</v>
      </c>
      <c r="B266" s="22" t="s">
        <v>788</v>
      </c>
      <c r="C266" s="21" t="s">
        <v>789</v>
      </c>
      <c r="D266" s="22" t="s">
        <v>47</v>
      </c>
      <c r="E266" s="22" t="s">
        <v>319</v>
      </c>
      <c r="F266" s="23">
        <v>2</v>
      </c>
      <c r="G266" s="24">
        <v>42.68</v>
      </c>
      <c r="H266" s="30">
        <v>85.36</v>
      </c>
      <c r="I266" s="39">
        <f t="shared" si="22"/>
        <v>0</v>
      </c>
      <c r="J266" s="40">
        <f t="shared" si="23"/>
        <v>85.36</v>
      </c>
    </row>
    <row r="267" spans="1:10" ht="15.75" customHeight="1">
      <c r="A267" s="21" t="s">
        <v>790</v>
      </c>
      <c r="B267" s="22" t="s">
        <v>791</v>
      </c>
      <c r="C267" s="21" t="s">
        <v>792</v>
      </c>
      <c r="D267" s="22" t="s">
        <v>315</v>
      </c>
      <c r="E267" s="22" t="s">
        <v>272</v>
      </c>
      <c r="F267" s="23">
        <v>3</v>
      </c>
      <c r="G267" s="24">
        <v>281.43</v>
      </c>
      <c r="H267" s="30">
        <v>844.29</v>
      </c>
      <c r="I267" s="39">
        <f t="shared" si="22"/>
        <v>0</v>
      </c>
      <c r="J267" s="40">
        <f t="shared" si="23"/>
        <v>844.29</v>
      </c>
    </row>
    <row r="268" spans="1:10" ht="15.75" customHeight="1">
      <c r="A268" s="21" t="s">
        <v>793</v>
      </c>
      <c r="B268" s="22" t="s">
        <v>794</v>
      </c>
      <c r="C268" s="21" t="s">
        <v>795</v>
      </c>
      <c r="D268" s="22" t="s">
        <v>42</v>
      </c>
      <c r="E268" s="22" t="s">
        <v>251</v>
      </c>
      <c r="F268" s="23">
        <v>4</v>
      </c>
      <c r="G268" s="24">
        <v>13.45</v>
      </c>
      <c r="H268" s="30">
        <v>53.8</v>
      </c>
      <c r="I268" s="39">
        <f>$I$3</f>
        <v>0</v>
      </c>
      <c r="J268" s="40">
        <f t="shared" si="23"/>
        <v>53.8</v>
      </c>
    </row>
    <row r="269" spans="1:10" ht="19.5" customHeight="1">
      <c r="A269" s="25" t="s">
        <v>796</v>
      </c>
      <c r="B269" s="76" t="s">
        <v>797</v>
      </c>
      <c r="C269" s="77"/>
      <c r="D269" s="77"/>
      <c r="E269" s="77"/>
      <c r="F269" s="77"/>
      <c r="G269" s="78"/>
      <c r="H269" s="32">
        <v>54871.63</v>
      </c>
      <c r="I269" s="41">
        <f t="shared" ref="I269:I277" si="24">$I$3</f>
        <v>0</v>
      </c>
      <c r="J269" s="42">
        <f t="shared" si="23"/>
        <v>54871.63</v>
      </c>
    </row>
    <row r="270" spans="1:10" ht="15.75" customHeight="1">
      <c r="A270" s="21" t="s">
        <v>798</v>
      </c>
      <c r="B270" s="22" t="s">
        <v>799</v>
      </c>
      <c r="C270" s="21" t="s">
        <v>800</v>
      </c>
      <c r="D270" s="22" t="s">
        <v>42</v>
      </c>
      <c r="E270" s="22" t="s">
        <v>251</v>
      </c>
      <c r="F270" s="23">
        <v>4.09</v>
      </c>
      <c r="G270" s="24">
        <v>2012.8</v>
      </c>
      <c r="H270" s="30">
        <v>8232.35</v>
      </c>
      <c r="I270" s="39">
        <f t="shared" si="24"/>
        <v>0</v>
      </c>
      <c r="J270" s="40">
        <f t="shared" si="23"/>
        <v>8232.35</v>
      </c>
    </row>
    <row r="271" spans="1:10" ht="15.75" customHeight="1">
      <c r="A271" s="21" t="s">
        <v>801</v>
      </c>
      <c r="B271" s="22" t="s">
        <v>802</v>
      </c>
      <c r="C271" s="21" t="s">
        <v>803</v>
      </c>
      <c r="D271" s="22" t="s">
        <v>42</v>
      </c>
      <c r="E271" s="22" t="s">
        <v>251</v>
      </c>
      <c r="F271" s="23">
        <v>4</v>
      </c>
      <c r="G271" s="24">
        <v>1542.12</v>
      </c>
      <c r="H271" s="30">
        <v>6168.48</v>
      </c>
      <c r="I271" s="39">
        <f t="shared" si="24"/>
        <v>0</v>
      </c>
      <c r="J271" s="40">
        <f t="shared" si="23"/>
        <v>6168.48</v>
      </c>
    </row>
    <row r="272" spans="1:10" ht="15.75" customHeight="1">
      <c r="A272" s="21" t="s">
        <v>804</v>
      </c>
      <c r="B272" s="22" t="s">
        <v>805</v>
      </c>
      <c r="C272" s="21" t="s">
        <v>806</v>
      </c>
      <c r="D272" s="22" t="s">
        <v>42</v>
      </c>
      <c r="E272" s="22" t="s">
        <v>43</v>
      </c>
      <c r="F272" s="23">
        <v>145.30000000000001</v>
      </c>
      <c r="G272" s="24">
        <v>66.989999999999995</v>
      </c>
      <c r="H272" s="30">
        <v>9733.65</v>
      </c>
      <c r="I272" s="39">
        <f t="shared" si="24"/>
        <v>0</v>
      </c>
      <c r="J272" s="40">
        <f t="shared" si="23"/>
        <v>9733.65</v>
      </c>
    </row>
    <row r="273" spans="1:10" ht="15.75" customHeight="1">
      <c r="A273" s="21" t="s">
        <v>807</v>
      </c>
      <c r="B273" s="22" t="s">
        <v>808</v>
      </c>
      <c r="C273" s="21" t="s">
        <v>809</v>
      </c>
      <c r="D273" s="22" t="s">
        <v>42</v>
      </c>
      <c r="E273" s="22" t="s">
        <v>43</v>
      </c>
      <c r="F273" s="23">
        <v>145.30000000000001</v>
      </c>
      <c r="G273" s="24">
        <v>15.19</v>
      </c>
      <c r="H273" s="30">
        <v>2207.11</v>
      </c>
      <c r="I273" s="39">
        <f t="shared" si="24"/>
        <v>0</v>
      </c>
      <c r="J273" s="40">
        <f t="shared" si="23"/>
        <v>2207.11</v>
      </c>
    </row>
    <row r="274" spans="1:10" ht="15.75" customHeight="1">
      <c r="A274" s="21" t="s">
        <v>810</v>
      </c>
      <c r="B274" s="22" t="s">
        <v>811</v>
      </c>
      <c r="C274" s="21" t="s">
        <v>812</v>
      </c>
      <c r="D274" s="22" t="s">
        <v>42</v>
      </c>
      <c r="E274" s="22" t="s">
        <v>43</v>
      </c>
      <c r="F274" s="23">
        <v>145.30000000000001</v>
      </c>
      <c r="G274" s="24">
        <v>31.46</v>
      </c>
      <c r="H274" s="30">
        <v>4571.1400000000003</v>
      </c>
      <c r="I274" s="39">
        <f t="shared" si="24"/>
        <v>0</v>
      </c>
      <c r="J274" s="40">
        <f t="shared" si="23"/>
        <v>4571.1400000000003</v>
      </c>
    </row>
    <row r="275" spans="1:10" ht="15.75" customHeight="1">
      <c r="A275" s="21" t="s">
        <v>813</v>
      </c>
      <c r="B275" s="22" t="s">
        <v>814</v>
      </c>
      <c r="C275" s="21" t="s">
        <v>815</v>
      </c>
      <c r="D275" s="22" t="s">
        <v>98</v>
      </c>
      <c r="E275" s="22" t="s">
        <v>67</v>
      </c>
      <c r="F275" s="23">
        <v>10</v>
      </c>
      <c r="G275" s="24">
        <v>37.99</v>
      </c>
      <c r="H275" s="30">
        <v>379.9</v>
      </c>
      <c r="I275" s="39">
        <f t="shared" si="24"/>
        <v>0</v>
      </c>
      <c r="J275" s="40">
        <f t="shared" si="23"/>
        <v>379.9</v>
      </c>
    </row>
    <row r="276" spans="1:10" ht="15.75" customHeight="1">
      <c r="A276" s="21" t="s">
        <v>816</v>
      </c>
      <c r="B276" s="22" t="s">
        <v>817</v>
      </c>
      <c r="C276" s="21" t="s">
        <v>818</v>
      </c>
      <c r="D276" s="22" t="s">
        <v>47</v>
      </c>
      <c r="E276" s="22" t="s">
        <v>272</v>
      </c>
      <c r="F276" s="23">
        <v>18</v>
      </c>
      <c r="G276" s="24">
        <v>23.9</v>
      </c>
      <c r="H276" s="30">
        <v>430.2</v>
      </c>
      <c r="I276" s="39">
        <f t="shared" si="24"/>
        <v>0</v>
      </c>
      <c r="J276" s="40">
        <f t="shared" si="23"/>
        <v>430.2</v>
      </c>
    </row>
    <row r="277" spans="1:10" ht="15.75" customHeight="1">
      <c r="A277" s="21" t="s">
        <v>819</v>
      </c>
      <c r="B277" s="22" t="s">
        <v>820</v>
      </c>
      <c r="C277" s="21" t="s">
        <v>821</v>
      </c>
      <c r="D277" s="22" t="s">
        <v>47</v>
      </c>
      <c r="E277" s="22" t="s">
        <v>277</v>
      </c>
      <c r="F277" s="23">
        <v>52</v>
      </c>
      <c r="G277" s="24">
        <v>25.95</v>
      </c>
      <c r="H277" s="30">
        <v>1349.4</v>
      </c>
      <c r="I277" s="39">
        <f t="shared" si="24"/>
        <v>0</v>
      </c>
      <c r="J277" s="40">
        <f t="shared" si="23"/>
        <v>1349.4</v>
      </c>
    </row>
    <row r="278" spans="1:10" ht="15.75" customHeight="1">
      <c r="A278" s="21" t="s">
        <v>822</v>
      </c>
      <c r="B278" s="22" t="s">
        <v>823</v>
      </c>
      <c r="C278" s="21" t="s">
        <v>824</v>
      </c>
      <c r="D278" s="22" t="s">
        <v>47</v>
      </c>
      <c r="E278" s="22" t="s">
        <v>48</v>
      </c>
      <c r="F278" s="23">
        <v>58.5</v>
      </c>
      <c r="G278" s="24">
        <v>87.45</v>
      </c>
      <c r="H278" s="30">
        <v>5115.83</v>
      </c>
      <c r="I278" s="39">
        <f>$I$3</f>
        <v>0</v>
      </c>
      <c r="J278" s="40">
        <f t="shared" si="23"/>
        <v>5115.83</v>
      </c>
    </row>
    <row r="279" spans="1:10" ht="15.75" customHeight="1">
      <c r="A279" s="21" t="s">
        <v>825</v>
      </c>
      <c r="B279" s="22" t="s">
        <v>826</v>
      </c>
      <c r="C279" s="21" t="s">
        <v>827</v>
      </c>
      <c r="D279" s="22" t="s">
        <v>240</v>
      </c>
      <c r="E279" s="22" t="s">
        <v>67</v>
      </c>
      <c r="F279" s="23">
        <v>33</v>
      </c>
      <c r="G279" s="24">
        <v>135.4</v>
      </c>
      <c r="H279" s="30">
        <v>4468.2</v>
      </c>
      <c r="I279" s="39">
        <f t="shared" ref="I279:I289" si="25">$I$3</f>
        <v>0</v>
      </c>
      <c r="J279" s="40">
        <f t="shared" si="23"/>
        <v>4468.2</v>
      </c>
    </row>
    <row r="280" spans="1:10" ht="15.75" customHeight="1">
      <c r="A280" s="21" t="s">
        <v>828</v>
      </c>
      <c r="B280" s="22" t="s">
        <v>829</v>
      </c>
      <c r="C280" s="21" t="s">
        <v>830</v>
      </c>
      <c r="D280" s="22" t="s">
        <v>42</v>
      </c>
      <c r="E280" s="22" t="s">
        <v>43</v>
      </c>
      <c r="F280" s="23">
        <v>145.30000000000001</v>
      </c>
      <c r="G280" s="24">
        <v>84.07</v>
      </c>
      <c r="H280" s="30">
        <v>12215.37</v>
      </c>
      <c r="I280" s="39">
        <f t="shared" si="25"/>
        <v>0</v>
      </c>
      <c r="J280" s="40">
        <f t="shared" si="23"/>
        <v>12215.37</v>
      </c>
    </row>
    <row r="281" spans="1:10" ht="19.5" customHeight="1">
      <c r="A281" s="25" t="s">
        <v>831</v>
      </c>
      <c r="B281" s="76" t="s">
        <v>832</v>
      </c>
      <c r="C281" s="77"/>
      <c r="D281" s="77"/>
      <c r="E281" s="77"/>
      <c r="F281" s="77"/>
      <c r="G281" s="78"/>
      <c r="H281" s="32">
        <v>10632.94</v>
      </c>
      <c r="I281" s="41">
        <f t="shared" si="25"/>
        <v>0</v>
      </c>
      <c r="J281" s="42">
        <f t="shared" si="23"/>
        <v>10632.94</v>
      </c>
    </row>
    <row r="282" spans="1:10" ht="19.5" customHeight="1">
      <c r="A282" s="25" t="s">
        <v>833</v>
      </c>
      <c r="B282" s="76" t="s">
        <v>834</v>
      </c>
      <c r="C282" s="77"/>
      <c r="D282" s="77"/>
      <c r="E282" s="77"/>
      <c r="F282" s="77"/>
      <c r="G282" s="78"/>
      <c r="H282" s="32">
        <v>5200.3999999999996</v>
      </c>
      <c r="I282" s="41">
        <f t="shared" si="25"/>
        <v>0</v>
      </c>
      <c r="J282" s="42">
        <f t="shared" si="23"/>
        <v>5200.3999999999996</v>
      </c>
    </row>
    <row r="283" spans="1:10" ht="15.75" customHeight="1">
      <c r="A283" s="21" t="s">
        <v>835</v>
      </c>
      <c r="B283" s="22" t="s">
        <v>836</v>
      </c>
      <c r="C283" s="21" t="s">
        <v>837</v>
      </c>
      <c r="D283" s="22" t="s">
        <v>42</v>
      </c>
      <c r="E283" s="22" t="s">
        <v>43</v>
      </c>
      <c r="F283" s="23">
        <v>130.13999999999999</v>
      </c>
      <c r="G283" s="24">
        <v>5.27</v>
      </c>
      <c r="H283" s="30">
        <v>685.84</v>
      </c>
      <c r="I283" s="39">
        <f t="shared" si="25"/>
        <v>0</v>
      </c>
      <c r="J283" s="40">
        <f t="shared" si="23"/>
        <v>685.84</v>
      </c>
    </row>
    <row r="284" spans="1:10" ht="15.75" customHeight="1">
      <c r="A284" s="21" t="s">
        <v>838</v>
      </c>
      <c r="B284" s="22" t="s">
        <v>839</v>
      </c>
      <c r="C284" s="21" t="s">
        <v>840</v>
      </c>
      <c r="D284" s="22" t="s">
        <v>42</v>
      </c>
      <c r="E284" s="22" t="s">
        <v>43</v>
      </c>
      <c r="F284" s="23">
        <v>130.13999999999999</v>
      </c>
      <c r="G284" s="24">
        <v>16.78</v>
      </c>
      <c r="H284" s="30">
        <v>2183.75</v>
      </c>
      <c r="I284" s="39">
        <f t="shared" si="25"/>
        <v>0</v>
      </c>
      <c r="J284" s="40">
        <f t="shared" si="23"/>
        <v>2183.75</v>
      </c>
    </row>
    <row r="285" spans="1:10" ht="15.75" customHeight="1">
      <c r="A285" s="21" t="s">
        <v>841</v>
      </c>
      <c r="B285" s="22" t="s">
        <v>842</v>
      </c>
      <c r="C285" s="21" t="s">
        <v>843</v>
      </c>
      <c r="D285" s="22" t="s">
        <v>42</v>
      </c>
      <c r="E285" s="22" t="s">
        <v>43</v>
      </c>
      <c r="F285" s="23">
        <v>130.13999999999999</v>
      </c>
      <c r="G285" s="24">
        <v>17.91</v>
      </c>
      <c r="H285" s="30">
        <v>2330.81</v>
      </c>
      <c r="I285" s="39">
        <f t="shared" si="25"/>
        <v>0</v>
      </c>
      <c r="J285" s="40">
        <f t="shared" si="23"/>
        <v>2330.81</v>
      </c>
    </row>
    <row r="286" spans="1:10" ht="19.5" customHeight="1">
      <c r="A286" s="25" t="s">
        <v>844</v>
      </c>
      <c r="B286" s="76" t="s">
        <v>845</v>
      </c>
      <c r="C286" s="77"/>
      <c r="D286" s="77"/>
      <c r="E286" s="77"/>
      <c r="F286" s="77"/>
      <c r="G286" s="78"/>
      <c r="H286" s="32">
        <v>3016.62</v>
      </c>
      <c r="I286" s="41">
        <f t="shared" si="25"/>
        <v>0</v>
      </c>
      <c r="J286" s="42">
        <f t="shared" si="23"/>
        <v>3016.62</v>
      </c>
    </row>
    <row r="287" spans="1:10" ht="15.75" customHeight="1">
      <c r="A287" s="21" t="s">
        <v>846</v>
      </c>
      <c r="B287" s="22" t="s">
        <v>847</v>
      </c>
      <c r="C287" s="21" t="s">
        <v>848</v>
      </c>
      <c r="D287" s="22" t="s">
        <v>42</v>
      </c>
      <c r="E287" s="22" t="s">
        <v>43</v>
      </c>
      <c r="F287" s="23">
        <v>109.1</v>
      </c>
      <c r="G287" s="24">
        <v>5.85</v>
      </c>
      <c r="H287" s="30">
        <v>638.24</v>
      </c>
      <c r="I287" s="39">
        <f t="shared" si="25"/>
        <v>0</v>
      </c>
      <c r="J287" s="40">
        <f t="shared" si="23"/>
        <v>638.24</v>
      </c>
    </row>
    <row r="288" spans="1:10" ht="15.75" customHeight="1">
      <c r="A288" s="21" t="s">
        <v>849</v>
      </c>
      <c r="B288" s="22" t="s">
        <v>850</v>
      </c>
      <c r="C288" s="21" t="s">
        <v>851</v>
      </c>
      <c r="D288" s="22" t="s">
        <v>42</v>
      </c>
      <c r="E288" s="22" t="s">
        <v>43</v>
      </c>
      <c r="F288" s="23">
        <v>109.1</v>
      </c>
      <c r="G288" s="24">
        <v>21.8</v>
      </c>
      <c r="H288" s="30">
        <v>2378.38</v>
      </c>
      <c r="I288" s="39">
        <f t="shared" si="25"/>
        <v>0</v>
      </c>
      <c r="J288" s="40">
        <f t="shared" si="23"/>
        <v>2378.38</v>
      </c>
    </row>
    <row r="289" spans="1:10" ht="19.5" customHeight="1">
      <c r="A289" s="25" t="s">
        <v>852</v>
      </c>
      <c r="B289" s="76" t="s">
        <v>853</v>
      </c>
      <c r="C289" s="77"/>
      <c r="D289" s="77"/>
      <c r="E289" s="77"/>
      <c r="F289" s="77"/>
      <c r="G289" s="78"/>
      <c r="H289" s="32">
        <v>2415.92</v>
      </c>
      <c r="I289" s="41">
        <f t="shared" si="25"/>
        <v>0</v>
      </c>
      <c r="J289" s="42">
        <f t="shared" si="23"/>
        <v>2415.92</v>
      </c>
    </row>
    <row r="290" spans="1:10" ht="15.75" customHeight="1">
      <c r="A290" s="21" t="s">
        <v>854</v>
      </c>
      <c r="B290" s="22" t="s">
        <v>855</v>
      </c>
      <c r="C290" s="21" t="s">
        <v>856</v>
      </c>
      <c r="D290" s="22" t="s">
        <v>42</v>
      </c>
      <c r="E290" s="22" t="s">
        <v>43</v>
      </c>
      <c r="F290" s="23">
        <v>38.04</v>
      </c>
      <c r="G290" s="24">
        <v>39.840000000000003</v>
      </c>
      <c r="H290" s="30">
        <v>1515.51</v>
      </c>
      <c r="I290" s="39">
        <f>$I$3</f>
        <v>0</v>
      </c>
      <c r="J290" s="40">
        <f t="shared" si="23"/>
        <v>1515.51</v>
      </c>
    </row>
    <row r="291" spans="1:10" ht="15.75" customHeight="1">
      <c r="A291" s="21" t="s">
        <v>857</v>
      </c>
      <c r="B291" s="22" t="s">
        <v>858</v>
      </c>
      <c r="C291" s="21" t="s">
        <v>859</v>
      </c>
      <c r="D291" s="22" t="s">
        <v>42</v>
      </c>
      <c r="E291" s="22" t="s">
        <v>43</v>
      </c>
      <c r="F291" s="23">
        <v>38.04</v>
      </c>
      <c r="G291" s="24">
        <v>23.67</v>
      </c>
      <c r="H291" s="30">
        <v>900.41</v>
      </c>
      <c r="I291" s="39">
        <f t="shared" ref="I291:I307" si="26">$I$3</f>
        <v>0</v>
      </c>
      <c r="J291" s="40">
        <f t="shared" si="23"/>
        <v>900.41</v>
      </c>
    </row>
    <row r="292" spans="1:10" ht="19.5" customHeight="1">
      <c r="A292" s="25" t="s">
        <v>860</v>
      </c>
      <c r="B292" s="76" t="s">
        <v>861</v>
      </c>
      <c r="C292" s="77"/>
      <c r="D292" s="77"/>
      <c r="E292" s="77"/>
      <c r="F292" s="77"/>
      <c r="G292" s="78"/>
      <c r="H292" s="32">
        <v>25790.32</v>
      </c>
      <c r="I292" s="41">
        <f t="shared" si="26"/>
        <v>0</v>
      </c>
      <c r="J292" s="42">
        <f t="shared" si="23"/>
        <v>25790.32</v>
      </c>
    </row>
    <row r="293" spans="1:10" ht="15.75" customHeight="1">
      <c r="A293" s="21" t="s">
        <v>862</v>
      </c>
      <c r="B293" s="22" t="s">
        <v>863</v>
      </c>
      <c r="C293" s="21" t="s">
        <v>864</v>
      </c>
      <c r="D293" s="22" t="s">
        <v>42</v>
      </c>
      <c r="E293" s="22" t="s">
        <v>67</v>
      </c>
      <c r="F293" s="23">
        <v>34</v>
      </c>
      <c r="G293" s="24">
        <v>51.25</v>
      </c>
      <c r="H293" s="30">
        <v>1742.5</v>
      </c>
      <c r="I293" s="39">
        <f t="shared" si="26"/>
        <v>0</v>
      </c>
      <c r="J293" s="40">
        <f t="shared" si="23"/>
        <v>1742.5</v>
      </c>
    </row>
    <row r="294" spans="1:10" ht="15.75" customHeight="1">
      <c r="A294" s="21" t="s">
        <v>865</v>
      </c>
      <c r="B294" s="22" t="s">
        <v>866</v>
      </c>
      <c r="C294" s="21" t="s">
        <v>867</v>
      </c>
      <c r="D294" s="22" t="s">
        <v>47</v>
      </c>
      <c r="E294" s="22" t="s">
        <v>277</v>
      </c>
      <c r="F294" s="23">
        <v>34</v>
      </c>
      <c r="G294" s="24">
        <v>14.68</v>
      </c>
      <c r="H294" s="30">
        <v>499.12</v>
      </c>
      <c r="I294" s="39">
        <f t="shared" si="26"/>
        <v>0</v>
      </c>
      <c r="J294" s="40">
        <f t="shared" si="23"/>
        <v>499.12</v>
      </c>
    </row>
    <row r="295" spans="1:10" ht="15.75" customHeight="1">
      <c r="A295" s="21" t="s">
        <v>868</v>
      </c>
      <c r="B295" s="22" t="s">
        <v>869</v>
      </c>
      <c r="C295" s="21" t="s">
        <v>870</v>
      </c>
      <c r="D295" s="22" t="s">
        <v>42</v>
      </c>
      <c r="E295" s="22" t="s">
        <v>251</v>
      </c>
      <c r="F295" s="23">
        <v>5</v>
      </c>
      <c r="G295" s="24">
        <v>91.32</v>
      </c>
      <c r="H295" s="30">
        <v>456.6</v>
      </c>
      <c r="I295" s="39">
        <f t="shared" si="26"/>
        <v>0</v>
      </c>
      <c r="J295" s="40">
        <f t="shared" si="23"/>
        <v>456.6</v>
      </c>
    </row>
    <row r="296" spans="1:10" ht="15.75" customHeight="1">
      <c r="A296" s="21" t="s">
        <v>871</v>
      </c>
      <c r="B296" s="22" t="s">
        <v>872</v>
      </c>
      <c r="C296" s="21" t="s">
        <v>873</v>
      </c>
      <c r="D296" s="22" t="s">
        <v>42</v>
      </c>
      <c r="E296" s="22" t="s">
        <v>251</v>
      </c>
      <c r="F296" s="23">
        <v>15</v>
      </c>
      <c r="G296" s="24">
        <v>64.900000000000006</v>
      </c>
      <c r="H296" s="30">
        <v>973.5</v>
      </c>
      <c r="I296" s="39">
        <f t="shared" si="26"/>
        <v>0</v>
      </c>
      <c r="J296" s="40">
        <f t="shared" si="23"/>
        <v>973.5</v>
      </c>
    </row>
    <row r="297" spans="1:10" ht="15.75" customHeight="1">
      <c r="A297" s="21" t="s">
        <v>874</v>
      </c>
      <c r="B297" s="22" t="s">
        <v>875</v>
      </c>
      <c r="C297" s="21" t="s">
        <v>876</v>
      </c>
      <c r="D297" s="22" t="s">
        <v>42</v>
      </c>
      <c r="E297" s="22" t="s">
        <v>67</v>
      </c>
      <c r="F297" s="23">
        <v>12</v>
      </c>
      <c r="G297" s="24">
        <v>53.35</v>
      </c>
      <c r="H297" s="30">
        <v>640.20000000000005</v>
      </c>
      <c r="I297" s="39">
        <f t="shared" si="26"/>
        <v>0</v>
      </c>
      <c r="J297" s="40">
        <f t="shared" si="23"/>
        <v>640.20000000000005</v>
      </c>
    </row>
    <row r="298" spans="1:10" ht="15.75" customHeight="1">
      <c r="A298" s="21" t="s">
        <v>877</v>
      </c>
      <c r="B298" s="22" t="s">
        <v>878</v>
      </c>
      <c r="C298" s="21" t="s">
        <v>879</v>
      </c>
      <c r="D298" s="22" t="s">
        <v>42</v>
      </c>
      <c r="E298" s="22" t="s">
        <v>251</v>
      </c>
      <c r="F298" s="23">
        <v>104</v>
      </c>
      <c r="G298" s="24">
        <v>67.2</v>
      </c>
      <c r="H298" s="30">
        <v>6988.8</v>
      </c>
      <c r="I298" s="39">
        <f t="shared" si="26"/>
        <v>0</v>
      </c>
      <c r="J298" s="40">
        <f t="shared" si="23"/>
        <v>6988.8</v>
      </c>
    </row>
    <row r="299" spans="1:10" ht="15.75" customHeight="1">
      <c r="A299" s="21" t="s">
        <v>880</v>
      </c>
      <c r="B299" s="22" t="s">
        <v>650</v>
      </c>
      <c r="C299" s="21" t="s">
        <v>651</v>
      </c>
      <c r="D299" s="22" t="s">
        <v>42</v>
      </c>
      <c r="E299" s="22" t="s">
        <v>251</v>
      </c>
      <c r="F299" s="23">
        <v>5</v>
      </c>
      <c r="G299" s="24">
        <v>633.42999999999995</v>
      </c>
      <c r="H299" s="30">
        <v>3167.15</v>
      </c>
      <c r="I299" s="39">
        <f t="shared" si="26"/>
        <v>0</v>
      </c>
      <c r="J299" s="40">
        <f t="shared" si="23"/>
        <v>3167.15</v>
      </c>
    </row>
    <row r="300" spans="1:10" ht="15.75" customHeight="1">
      <c r="A300" s="21" t="s">
        <v>881</v>
      </c>
      <c r="B300" s="22" t="s">
        <v>93</v>
      </c>
      <c r="C300" s="21" t="s">
        <v>94</v>
      </c>
      <c r="D300" s="22" t="s">
        <v>42</v>
      </c>
      <c r="E300" s="22" t="s">
        <v>60</v>
      </c>
      <c r="F300" s="23">
        <v>10.199999999999999</v>
      </c>
      <c r="G300" s="24">
        <v>38.69</v>
      </c>
      <c r="H300" s="30">
        <v>394.64</v>
      </c>
      <c r="I300" s="39">
        <f t="shared" si="26"/>
        <v>0</v>
      </c>
      <c r="J300" s="40">
        <f t="shared" si="23"/>
        <v>394.64</v>
      </c>
    </row>
    <row r="301" spans="1:10" ht="15.75" customHeight="1">
      <c r="A301" s="21" t="s">
        <v>882</v>
      </c>
      <c r="B301" s="22" t="s">
        <v>883</v>
      </c>
      <c r="C301" s="21" t="s">
        <v>884</v>
      </c>
      <c r="D301" s="22" t="s">
        <v>42</v>
      </c>
      <c r="E301" s="22" t="s">
        <v>251</v>
      </c>
      <c r="F301" s="23">
        <v>1</v>
      </c>
      <c r="G301" s="24">
        <v>1304.96</v>
      </c>
      <c r="H301" s="30">
        <v>1304.96</v>
      </c>
      <c r="I301" s="39">
        <f t="shared" si="26"/>
        <v>0</v>
      </c>
      <c r="J301" s="40">
        <f t="shared" si="23"/>
        <v>1304.96</v>
      </c>
    </row>
    <row r="302" spans="1:10" ht="15.75" customHeight="1">
      <c r="A302" s="21" t="s">
        <v>885</v>
      </c>
      <c r="B302" s="22" t="s">
        <v>886</v>
      </c>
      <c r="C302" s="21" t="s">
        <v>887</v>
      </c>
      <c r="D302" s="22" t="s">
        <v>888</v>
      </c>
      <c r="E302" s="22" t="s">
        <v>889</v>
      </c>
      <c r="F302" s="23">
        <v>3.3</v>
      </c>
      <c r="G302" s="24">
        <v>66.48</v>
      </c>
      <c r="H302" s="30">
        <v>219.38</v>
      </c>
      <c r="I302" s="39">
        <f t="shared" si="26"/>
        <v>0</v>
      </c>
      <c r="J302" s="40">
        <f t="shared" si="23"/>
        <v>219.38</v>
      </c>
    </row>
    <row r="303" spans="1:10" ht="15.75" customHeight="1">
      <c r="A303" s="21" t="s">
        <v>890</v>
      </c>
      <c r="B303" s="22" t="s">
        <v>90</v>
      </c>
      <c r="C303" s="21" t="s">
        <v>891</v>
      </c>
      <c r="D303" s="22" t="s">
        <v>42</v>
      </c>
      <c r="E303" s="22" t="s">
        <v>60</v>
      </c>
      <c r="F303" s="23">
        <v>10.199999999999999</v>
      </c>
      <c r="G303" s="24">
        <v>8.77</v>
      </c>
      <c r="H303" s="30">
        <v>89.45</v>
      </c>
      <c r="I303" s="39">
        <f t="shared" si="26"/>
        <v>0</v>
      </c>
      <c r="J303" s="40">
        <f t="shared" si="23"/>
        <v>89.45</v>
      </c>
    </row>
    <row r="304" spans="1:10" ht="15.75" customHeight="1">
      <c r="A304" s="21" t="s">
        <v>892</v>
      </c>
      <c r="B304" s="22" t="s">
        <v>893</v>
      </c>
      <c r="C304" s="21" t="s">
        <v>894</v>
      </c>
      <c r="D304" s="22" t="s">
        <v>240</v>
      </c>
      <c r="E304" s="22" t="s">
        <v>67</v>
      </c>
      <c r="F304" s="23">
        <v>52</v>
      </c>
      <c r="G304" s="24">
        <v>172.41</v>
      </c>
      <c r="H304" s="30">
        <v>8965.32</v>
      </c>
      <c r="I304" s="39">
        <f t="shared" si="26"/>
        <v>0</v>
      </c>
      <c r="J304" s="40">
        <f t="shared" si="23"/>
        <v>8965.32</v>
      </c>
    </row>
    <row r="305" spans="1:10" ht="15.75" customHeight="1">
      <c r="A305" s="21" t="s">
        <v>895</v>
      </c>
      <c r="B305" s="22" t="s">
        <v>896</v>
      </c>
      <c r="C305" s="21" t="s">
        <v>897</v>
      </c>
      <c r="D305" s="22" t="s">
        <v>276</v>
      </c>
      <c r="E305" s="22" t="s">
        <v>272</v>
      </c>
      <c r="F305" s="23">
        <v>5</v>
      </c>
      <c r="G305" s="24">
        <v>69.739999999999995</v>
      </c>
      <c r="H305" s="30">
        <v>348.7</v>
      </c>
      <c r="I305" s="39">
        <f t="shared" si="26"/>
        <v>0</v>
      </c>
      <c r="J305" s="40">
        <f t="shared" si="23"/>
        <v>348.7</v>
      </c>
    </row>
    <row r="306" spans="1:10" ht="19.5" customHeight="1">
      <c r="A306" s="25" t="s">
        <v>898</v>
      </c>
      <c r="B306" s="76" t="s">
        <v>899</v>
      </c>
      <c r="C306" s="77"/>
      <c r="D306" s="77"/>
      <c r="E306" s="77"/>
      <c r="F306" s="77"/>
      <c r="G306" s="78"/>
      <c r="H306" s="32">
        <v>2485.2199999999998</v>
      </c>
      <c r="I306" s="41">
        <f t="shared" si="26"/>
        <v>0</v>
      </c>
      <c r="J306" s="42">
        <f t="shared" si="23"/>
        <v>2485.2199999999998</v>
      </c>
    </row>
    <row r="307" spans="1:10" ht="15.75" customHeight="1">
      <c r="A307" s="21" t="s">
        <v>900</v>
      </c>
      <c r="B307" s="22" t="s">
        <v>901</v>
      </c>
      <c r="C307" s="21" t="s">
        <v>902</v>
      </c>
      <c r="D307" s="22" t="s">
        <v>59</v>
      </c>
      <c r="E307" s="22" t="s">
        <v>43</v>
      </c>
      <c r="F307" s="23">
        <v>1.38</v>
      </c>
      <c r="G307" s="24">
        <v>173.88</v>
      </c>
      <c r="H307" s="30">
        <v>239.95</v>
      </c>
      <c r="I307" s="39">
        <f t="shared" si="26"/>
        <v>0</v>
      </c>
      <c r="J307" s="40">
        <f t="shared" si="23"/>
        <v>239.95</v>
      </c>
    </row>
    <row r="308" spans="1:10" ht="15.75" customHeight="1">
      <c r="A308" s="21" t="s">
        <v>903</v>
      </c>
      <c r="B308" s="22" t="s">
        <v>904</v>
      </c>
      <c r="C308" s="21" t="s">
        <v>905</v>
      </c>
      <c r="D308" s="22" t="s">
        <v>59</v>
      </c>
      <c r="E308" s="22" t="s">
        <v>43</v>
      </c>
      <c r="F308" s="23">
        <v>2.31</v>
      </c>
      <c r="G308" s="24">
        <v>173.88</v>
      </c>
      <c r="H308" s="30">
        <v>401.66</v>
      </c>
      <c r="I308" s="39">
        <f>$I$3</f>
        <v>0</v>
      </c>
      <c r="J308" s="40">
        <f t="shared" si="23"/>
        <v>401.66</v>
      </c>
    </row>
    <row r="309" spans="1:10" ht="15.75" customHeight="1">
      <c r="A309" s="21" t="s">
        <v>906</v>
      </c>
      <c r="B309" s="22" t="s">
        <v>907</v>
      </c>
      <c r="C309" s="21" t="s">
        <v>908</v>
      </c>
      <c r="D309" s="22" t="s">
        <v>42</v>
      </c>
      <c r="E309" s="22" t="s">
        <v>251</v>
      </c>
      <c r="F309" s="23">
        <v>107</v>
      </c>
      <c r="G309" s="24">
        <v>17.23</v>
      </c>
      <c r="H309" s="30">
        <v>1843.61</v>
      </c>
      <c r="I309" s="39">
        <f t="shared" ref="I309:I316" si="27">$I$3</f>
        <v>0</v>
      </c>
      <c r="J309" s="40">
        <f t="shared" si="23"/>
        <v>1843.61</v>
      </c>
    </row>
    <row r="310" spans="1:10" ht="19.5" customHeight="1">
      <c r="A310" s="25" t="s">
        <v>909</v>
      </c>
      <c r="B310" s="76" t="s">
        <v>910</v>
      </c>
      <c r="C310" s="77"/>
      <c r="D310" s="77"/>
      <c r="E310" s="77"/>
      <c r="F310" s="77"/>
      <c r="G310" s="78"/>
      <c r="H310" s="32">
        <v>1062919.01</v>
      </c>
      <c r="I310" s="41">
        <f t="shared" si="27"/>
        <v>0</v>
      </c>
      <c r="J310" s="42">
        <f t="shared" si="23"/>
        <v>1062919.01</v>
      </c>
    </row>
    <row r="311" spans="1:10" ht="19.5" customHeight="1">
      <c r="A311" s="25" t="s">
        <v>911</v>
      </c>
      <c r="B311" s="76" t="s">
        <v>912</v>
      </c>
      <c r="C311" s="77"/>
      <c r="D311" s="77"/>
      <c r="E311" s="77"/>
      <c r="F311" s="77"/>
      <c r="G311" s="78"/>
      <c r="H311" s="32">
        <v>211313.95</v>
      </c>
      <c r="I311" s="41">
        <f t="shared" si="27"/>
        <v>0</v>
      </c>
      <c r="J311" s="42">
        <f t="shared" si="23"/>
        <v>211313.95</v>
      </c>
    </row>
    <row r="312" spans="1:10" ht="19.5" customHeight="1">
      <c r="A312" s="25" t="s">
        <v>913</v>
      </c>
      <c r="B312" s="76" t="s">
        <v>88</v>
      </c>
      <c r="C312" s="77"/>
      <c r="D312" s="77"/>
      <c r="E312" s="77"/>
      <c r="F312" s="77"/>
      <c r="G312" s="78"/>
      <c r="H312" s="32">
        <v>6677</v>
      </c>
      <c r="I312" s="41">
        <f t="shared" si="27"/>
        <v>0</v>
      </c>
      <c r="J312" s="42">
        <f t="shared" si="23"/>
        <v>6677</v>
      </c>
    </row>
    <row r="313" spans="1:10" ht="15.75" customHeight="1">
      <c r="A313" s="21" t="s">
        <v>914</v>
      </c>
      <c r="B313" s="22" t="s">
        <v>915</v>
      </c>
      <c r="C313" s="21" t="s">
        <v>916</v>
      </c>
      <c r="D313" s="22" t="s">
        <v>42</v>
      </c>
      <c r="E313" s="22" t="s">
        <v>60</v>
      </c>
      <c r="F313" s="23">
        <v>350</v>
      </c>
      <c r="G313" s="24">
        <v>13.55</v>
      </c>
      <c r="H313" s="30">
        <v>4742.5</v>
      </c>
      <c r="I313" s="39">
        <f t="shared" si="27"/>
        <v>0</v>
      </c>
      <c r="J313" s="40">
        <f t="shared" si="23"/>
        <v>4742.5</v>
      </c>
    </row>
    <row r="314" spans="1:10" ht="15.75" customHeight="1">
      <c r="A314" s="21" t="s">
        <v>917</v>
      </c>
      <c r="B314" s="22" t="s">
        <v>93</v>
      </c>
      <c r="C314" s="21" t="s">
        <v>94</v>
      </c>
      <c r="D314" s="22" t="s">
        <v>42</v>
      </c>
      <c r="E314" s="22" t="s">
        <v>60</v>
      </c>
      <c r="F314" s="23">
        <v>50</v>
      </c>
      <c r="G314" s="24">
        <v>38.69</v>
      </c>
      <c r="H314" s="30">
        <v>1934.5</v>
      </c>
      <c r="I314" s="39">
        <f t="shared" si="27"/>
        <v>0</v>
      </c>
      <c r="J314" s="40">
        <f>H314-(H314*I314)</f>
        <v>1934.5</v>
      </c>
    </row>
    <row r="315" spans="1:10" ht="19.5" customHeight="1">
      <c r="A315" s="25" t="s">
        <v>918</v>
      </c>
      <c r="B315" s="76" t="s">
        <v>100</v>
      </c>
      <c r="C315" s="77"/>
      <c r="D315" s="77"/>
      <c r="E315" s="77"/>
      <c r="F315" s="77"/>
      <c r="G315" s="78"/>
      <c r="H315" s="32">
        <v>38301.660000000003</v>
      </c>
      <c r="I315" s="41">
        <f t="shared" si="27"/>
        <v>0</v>
      </c>
      <c r="J315" s="42">
        <f t="shared" ref="J315:J378" si="28">H315-(H315*I315)</f>
        <v>38301.660000000003</v>
      </c>
    </row>
    <row r="316" spans="1:10" ht="15.75" customHeight="1">
      <c r="A316" s="21" t="s">
        <v>919</v>
      </c>
      <c r="B316" s="22" t="s">
        <v>102</v>
      </c>
      <c r="C316" s="21" t="s">
        <v>103</v>
      </c>
      <c r="D316" s="22" t="s">
        <v>42</v>
      </c>
      <c r="E316" s="22" t="s">
        <v>67</v>
      </c>
      <c r="F316" s="23">
        <v>222</v>
      </c>
      <c r="G316" s="24">
        <v>172.53</v>
      </c>
      <c r="H316" s="30">
        <v>38301.660000000003</v>
      </c>
      <c r="I316" s="39">
        <f t="shared" si="27"/>
        <v>0</v>
      </c>
      <c r="J316" s="40">
        <f t="shared" si="28"/>
        <v>38301.660000000003</v>
      </c>
    </row>
    <row r="317" spans="1:10" ht="19.5" customHeight="1">
      <c r="A317" s="25" t="s">
        <v>920</v>
      </c>
      <c r="B317" s="76" t="s">
        <v>921</v>
      </c>
      <c r="C317" s="77"/>
      <c r="D317" s="77"/>
      <c r="E317" s="77"/>
      <c r="F317" s="77"/>
      <c r="G317" s="78"/>
      <c r="H317" s="32">
        <v>28751.63</v>
      </c>
      <c r="I317" s="41">
        <f>$I$3</f>
        <v>0</v>
      </c>
      <c r="J317" s="42">
        <f t="shared" si="28"/>
        <v>28751.63</v>
      </c>
    </row>
    <row r="318" spans="1:10" ht="15.75" customHeight="1">
      <c r="A318" s="21" t="s">
        <v>922</v>
      </c>
      <c r="B318" s="22" t="s">
        <v>923</v>
      </c>
      <c r="C318" s="21" t="s">
        <v>924</v>
      </c>
      <c r="D318" s="22" t="s">
        <v>42</v>
      </c>
      <c r="E318" s="22" t="s">
        <v>109</v>
      </c>
      <c r="F318" s="23">
        <v>120.51</v>
      </c>
      <c r="G318" s="24">
        <v>25.45</v>
      </c>
      <c r="H318" s="30">
        <v>3066.98</v>
      </c>
      <c r="I318" s="39">
        <f t="shared" ref="I318:I329" si="29">$I$3</f>
        <v>0</v>
      </c>
      <c r="J318" s="40">
        <f t="shared" si="28"/>
        <v>3066.98</v>
      </c>
    </row>
    <row r="319" spans="1:10" ht="15.75" customHeight="1">
      <c r="A319" s="21" t="s">
        <v>925</v>
      </c>
      <c r="B319" s="22" t="s">
        <v>107</v>
      </c>
      <c r="C319" s="21" t="s">
        <v>108</v>
      </c>
      <c r="D319" s="22" t="s">
        <v>42</v>
      </c>
      <c r="E319" s="22" t="s">
        <v>109</v>
      </c>
      <c r="F319" s="23">
        <v>86.58</v>
      </c>
      <c r="G319" s="24">
        <v>22.31</v>
      </c>
      <c r="H319" s="30">
        <v>1931.6</v>
      </c>
      <c r="I319" s="39">
        <f t="shared" si="29"/>
        <v>0</v>
      </c>
      <c r="J319" s="40">
        <f t="shared" si="28"/>
        <v>1931.6</v>
      </c>
    </row>
    <row r="320" spans="1:10" ht="15.75" customHeight="1">
      <c r="A320" s="21" t="s">
        <v>926</v>
      </c>
      <c r="B320" s="22" t="s">
        <v>927</v>
      </c>
      <c r="C320" s="21" t="s">
        <v>928</v>
      </c>
      <c r="D320" s="22" t="s">
        <v>42</v>
      </c>
      <c r="E320" s="22" t="s">
        <v>109</v>
      </c>
      <c r="F320" s="23">
        <v>5.04</v>
      </c>
      <c r="G320" s="24">
        <v>19.690000000000001</v>
      </c>
      <c r="H320" s="30">
        <v>99.24</v>
      </c>
      <c r="I320" s="39">
        <f t="shared" si="29"/>
        <v>0</v>
      </c>
      <c r="J320" s="40">
        <f t="shared" si="28"/>
        <v>99.24</v>
      </c>
    </row>
    <row r="321" spans="1:10" ht="15.75" customHeight="1">
      <c r="A321" s="21" t="s">
        <v>929</v>
      </c>
      <c r="B321" s="22" t="s">
        <v>930</v>
      </c>
      <c r="C321" s="21" t="s">
        <v>931</v>
      </c>
      <c r="D321" s="22" t="s">
        <v>42</v>
      </c>
      <c r="E321" s="22" t="s">
        <v>109</v>
      </c>
      <c r="F321" s="23">
        <v>95.76</v>
      </c>
      <c r="G321" s="24">
        <v>16.98</v>
      </c>
      <c r="H321" s="30">
        <v>1626</v>
      </c>
      <c r="I321" s="39">
        <f t="shared" si="29"/>
        <v>0</v>
      </c>
      <c r="J321" s="40">
        <f t="shared" si="28"/>
        <v>1626</v>
      </c>
    </row>
    <row r="322" spans="1:10" ht="15.75" customHeight="1">
      <c r="A322" s="21" t="s">
        <v>932</v>
      </c>
      <c r="B322" s="22" t="s">
        <v>111</v>
      </c>
      <c r="C322" s="21" t="s">
        <v>112</v>
      </c>
      <c r="D322" s="22" t="s">
        <v>42</v>
      </c>
      <c r="E322" s="22" t="s">
        <v>43</v>
      </c>
      <c r="F322" s="23">
        <v>82.61</v>
      </c>
      <c r="G322" s="24">
        <v>99.88</v>
      </c>
      <c r="H322" s="30">
        <v>8251.09</v>
      </c>
      <c r="I322" s="39">
        <f t="shared" si="29"/>
        <v>0</v>
      </c>
      <c r="J322" s="40">
        <f t="shared" si="28"/>
        <v>8251.09</v>
      </c>
    </row>
    <row r="323" spans="1:10" ht="15.75" customHeight="1">
      <c r="A323" s="21" t="s">
        <v>933</v>
      </c>
      <c r="B323" s="22" t="s">
        <v>114</v>
      </c>
      <c r="C323" s="21" t="s">
        <v>115</v>
      </c>
      <c r="D323" s="22" t="s">
        <v>42</v>
      </c>
      <c r="E323" s="22" t="s">
        <v>60</v>
      </c>
      <c r="F323" s="23">
        <v>9.32</v>
      </c>
      <c r="G323" s="24">
        <v>1140.82</v>
      </c>
      <c r="H323" s="30">
        <v>10632.44</v>
      </c>
      <c r="I323" s="39">
        <f t="shared" si="29"/>
        <v>0</v>
      </c>
      <c r="J323" s="40">
        <f>H323-(H323*I323)</f>
        <v>10632.44</v>
      </c>
    </row>
    <row r="324" spans="1:10" ht="15.75" customHeight="1">
      <c r="A324" s="21" t="s">
        <v>934</v>
      </c>
      <c r="B324" s="22" t="s">
        <v>117</v>
      </c>
      <c r="C324" s="21" t="s">
        <v>118</v>
      </c>
      <c r="D324" s="22" t="s">
        <v>42</v>
      </c>
      <c r="E324" s="22" t="s">
        <v>60</v>
      </c>
      <c r="F324" s="23">
        <v>1</v>
      </c>
      <c r="G324" s="24">
        <v>298.31</v>
      </c>
      <c r="H324" s="30">
        <v>298.31</v>
      </c>
      <c r="I324" s="39">
        <f t="shared" si="29"/>
        <v>0</v>
      </c>
      <c r="J324" s="40">
        <f t="shared" si="28"/>
        <v>298.31</v>
      </c>
    </row>
    <row r="325" spans="1:10" ht="15.75" customHeight="1">
      <c r="A325" s="21" t="s">
        <v>935</v>
      </c>
      <c r="B325" s="22" t="s">
        <v>120</v>
      </c>
      <c r="C325" s="21" t="s">
        <v>121</v>
      </c>
      <c r="D325" s="22" t="s">
        <v>42</v>
      </c>
      <c r="E325" s="22" t="s">
        <v>109</v>
      </c>
      <c r="F325" s="23">
        <v>180.18</v>
      </c>
      <c r="G325" s="24">
        <v>12.79</v>
      </c>
      <c r="H325" s="30">
        <v>2304.5</v>
      </c>
      <c r="I325" s="39">
        <f t="shared" si="29"/>
        <v>0</v>
      </c>
      <c r="J325" s="40">
        <f t="shared" si="28"/>
        <v>2304.5</v>
      </c>
    </row>
    <row r="326" spans="1:10" ht="15.75" customHeight="1">
      <c r="A326" s="21" t="s">
        <v>936</v>
      </c>
      <c r="B326" s="22" t="s">
        <v>937</v>
      </c>
      <c r="C326" s="21" t="s">
        <v>938</v>
      </c>
      <c r="D326" s="22" t="s">
        <v>42</v>
      </c>
      <c r="E326" s="22" t="s">
        <v>109</v>
      </c>
      <c r="F326" s="23">
        <v>45.54</v>
      </c>
      <c r="G326" s="24">
        <v>11.89</v>
      </c>
      <c r="H326" s="30">
        <v>541.47</v>
      </c>
      <c r="I326" s="39">
        <f t="shared" si="29"/>
        <v>0</v>
      </c>
      <c r="J326" s="40">
        <f t="shared" si="28"/>
        <v>541.47</v>
      </c>
    </row>
    <row r="327" spans="1:10" ht="19.5" customHeight="1">
      <c r="A327" s="25" t="s">
        <v>939</v>
      </c>
      <c r="B327" s="76" t="s">
        <v>940</v>
      </c>
      <c r="C327" s="77"/>
      <c r="D327" s="77"/>
      <c r="E327" s="77"/>
      <c r="F327" s="77"/>
      <c r="G327" s="78"/>
      <c r="H327" s="32">
        <v>63962.52</v>
      </c>
      <c r="I327" s="41">
        <f t="shared" si="29"/>
        <v>0</v>
      </c>
      <c r="J327" s="42">
        <f t="shared" si="28"/>
        <v>63962.52</v>
      </c>
    </row>
    <row r="328" spans="1:10" ht="15.75" customHeight="1">
      <c r="A328" s="21" t="s">
        <v>941</v>
      </c>
      <c r="B328" s="22" t="s">
        <v>107</v>
      </c>
      <c r="C328" s="21" t="s">
        <v>108</v>
      </c>
      <c r="D328" s="22" t="s">
        <v>42</v>
      </c>
      <c r="E328" s="22" t="s">
        <v>109</v>
      </c>
      <c r="F328" s="23">
        <v>261.89999999999998</v>
      </c>
      <c r="G328" s="24">
        <v>22.31</v>
      </c>
      <c r="H328" s="30">
        <v>5842.99</v>
      </c>
      <c r="I328" s="39">
        <f t="shared" si="29"/>
        <v>0</v>
      </c>
      <c r="J328" s="40">
        <f t="shared" si="28"/>
        <v>5842.99</v>
      </c>
    </row>
    <row r="329" spans="1:10" ht="15.75" customHeight="1">
      <c r="A329" s="21" t="s">
        <v>942</v>
      </c>
      <c r="B329" s="22" t="s">
        <v>927</v>
      </c>
      <c r="C329" s="21" t="s">
        <v>928</v>
      </c>
      <c r="D329" s="22" t="s">
        <v>42</v>
      </c>
      <c r="E329" s="22" t="s">
        <v>109</v>
      </c>
      <c r="F329" s="23">
        <v>126</v>
      </c>
      <c r="G329" s="24">
        <v>19.690000000000001</v>
      </c>
      <c r="H329" s="30">
        <v>2480.94</v>
      </c>
      <c r="I329" s="39">
        <f t="shared" si="29"/>
        <v>0</v>
      </c>
      <c r="J329" s="40">
        <f t="shared" si="28"/>
        <v>2480.94</v>
      </c>
    </row>
    <row r="330" spans="1:10" ht="15.75" customHeight="1">
      <c r="A330" s="21" t="s">
        <v>943</v>
      </c>
      <c r="B330" s="22" t="s">
        <v>930</v>
      </c>
      <c r="C330" s="21" t="s">
        <v>931</v>
      </c>
      <c r="D330" s="22" t="s">
        <v>42</v>
      </c>
      <c r="E330" s="22" t="s">
        <v>109</v>
      </c>
      <c r="F330" s="23">
        <v>14.49</v>
      </c>
      <c r="G330" s="24">
        <v>16.98</v>
      </c>
      <c r="H330" s="30">
        <v>246.04</v>
      </c>
      <c r="I330" s="39">
        <f>$I$3</f>
        <v>0</v>
      </c>
      <c r="J330" s="40">
        <f t="shared" si="28"/>
        <v>246.04</v>
      </c>
    </row>
    <row r="331" spans="1:10" ht="15.75" customHeight="1">
      <c r="A331" s="21" t="s">
        <v>944</v>
      </c>
      <c r="B331" s="22" t="s">
        <v>945</v>
      </c>
      <c r="C331" s="21" t="s">
        <v>946</v>
      </c>
      <c r="D331" s="22" t="s">
        <v>42</v>
      </c>
      <c r="E331" s="22" t="s">
        <v>43</v>
      </c>
      <c r="F331" s="23">
        <v>207.74</v>
      </c>
      <c r="G331" s="24">
        <v>85.98</v>
      </c>
      <c r="H331" s="30">
        <v>17861.490000000002</v>
      </c>
      <c r="I331" s="39">
        <f t="shared" ref="I331:I341" si="30">$I$3</f>
        <v>0</v>
      </c>
      <c r="J331" s="40">
        <f t="shared" si="28"/>
        <v>17861.490000000002</v>
      </c>
    </row>
    <row r="332" spans="1:10" ht="15.75" customHeight="1">
      <c r="A332" s="21" t="s">
        <v>947</v>
      </c>
      <c r="B332" s="22" t="s">
        <v>141</v>
      </c>
      <c r="C332" s="21" t="s">
        <v>142</v>
      </c>
      <c r="D332" s="22" t="s">
        <v>42</v>
      </c>
      <c r="E332" s="22" t="s">
        <v>43</v>
      </c>
      <c r="F332" s="23">
        <v>207.74</v>
      </c>
      <c r="G332" s="24">
        <v>59.17</v>
      </c>
      <c r="H332" s="30">
        <v>12291.98</v>
      </c>
      <c r="I332" s="39">
        <f t="shared" si="30"/>
        <v>0</v>
      </c>
      <c r="J332" s="40">
        <f>H332-(H332*I332)</f>
        <v>12291.98</v>
      </c>
    </row>
    <row r="333" spans="1:10" ht="15.75" customHeight="1">
      <c r="A333" s="21" t="s">
        <v>948</v>
      </c>
      <c r="B333" s="22" t="s">
        <v>120</v>
      </c>
      <c r="C333" s="21" t="s">
        <v>121</v>
      </c>
      <c r="D333" s="22" t="s">
        <v>42</v>
      </c>
      <c r="E333" s="22" t="s">
        <v>109</v>
      </c>
      <c r="F333" s="23">
        <v>343.62</v>
      </c>
      <c r="G333" s="24">
        <v>12.79</v>
      </c>
      <c r="H333" s="30">
        <v>4394.8999999999996</v>
      </c>
      <c r="I333" s="39">
        <f t="shared" si="30"/>
        <v>0</v>
      </c>
      <c r="J333" s="40">
        <f t="shared" si="28"/>
        <v>4394.8999999999996</v>
      </c>
    </row>
    <row r="334" spans="1:10" ht="15.75" customHeight="1">
      <c r="A334" s="21" t="s">
        <v>949</v>
      </c>
      <c r="B334" s="22" t="s">
        <v>937</v>
      </c>
      <c r="C334" s="21" t="s">
        <v>938</v>
      </c>
      <c r="D334" s="22" t="s">
        <v>42</v>
      </c>
      <c r="E334" s="22" t="s">
        <v>109</v>
      </c>
      <c r="F334" s="23">
        <v>436.68</v>
      </c>
      <c r="G334" s="24">
        <v>11.89</v>
      </c>
      <c r="H334" s="30">
        <v>5192.13</v>
      </c>
      <c r="I334" s="39">
        <f t="shared" si="30"/>
        <v>0</v>
      </c>
      <c r="J334" s="40">
        <f t="shared" si="28"/>
        <v>5192.13</v>
      </c>
    </row>
    <row r="335" spans="1:10" ht="15.75" customHeight="1">
      <c r="A335" s="21" t="s">
        <v>950</v>
      </c>
      <c r="B335" s="22" t="s">
        <v>114</v>
      </c>
      <c r="C335" s="21" t="s">
        <v>115</v>
      </c>
      <c r="D335" s="22" t="s">
        <v>42</v>
      </c>
      <c r="E335" s="22" t="s">
        <v>60</v>
      </c>
      <c r="F335" s="23">
        <v>13.72</v>
      </c>
      <c r="G335" s="24">
        <v>1140.82</v>
      </c>
      <c r="H335" s="30">
        <v>15652.05</v>
      </c>
      <c r="I335" s="39">
        <f t="shared" si="30"/>
        <v>0</v>
      </c>
      <c r="J335" s="40">
        <f t="shared" si="28"/>
        <v>15652.05</v>
      </c>
    </row>
    <row r="336" spans="1:10" ht="19.5" customHeight="1">
      <c r="A336" s="25" t="s">
        <v>951</v>
      </c>
      <c r="B336" s="76" t="s">
        <v>952</v>
      </c>
      <c r="C336" s="77"/>
      <c r="D336" s="77"/>
      <c r="E336" s="77"/>
      <c r="F336" s="77"/>
      <c r="G336" s="78"/>
      <c r="H336" s="32">
        <v>73621.14</v>
      </c>
      <c r="I336" s="41">
        <f t="shared" si="30"/>
        <v>0</v>
      </c>
      <c r="J336" s="42">
        <f t="shared" si="28"/>
        <v>73621.14</v>
      </c>
    </row>
    <row r="337" spans="1:10" ht="15.75" customHeight="1">
      <c r="A337" s="21" t="s">
        <v>953</v>
      </c>
      <c r="B337" s="22" t="s">
        <v>152</v>
      </c>
      <c r="C337" s="21" t="s">
        <v>954</v>
      </c>
      <c r="D337" s="22" t="s">
        <v>42</v>
      </c>
      <c r="E337" s="22" t="s">
        <v>43</v>
      </c>
      <c r="F337" s="23">
        <v>303.02999999999997</v>
      </c>
      <c r="G337" s="24">
        <v>242.95</v>
      </c>
      <c r="H337" s="30">
        <v>73621.14</v>
      </c>
      <c r="I337" s="39">
        <f t="shared" si="30"/>
        <v>0</v>
      </c>
      <c r="J337" s="40">
        <f t="shared" si="28"/>
        <v>73621.14</v>
      </c>
    </row>
    <row r="338" spans="1:10" ht="19.5" customHeight="1">
      <c r="A338" s="25" t="s">
        <v>955</v>
      </c>
      <c r="B338" s="76" t="s">
        <v>956</v>
      </c>
      <c r="C338" s="77"/>
      <c r="D338" s="77"/>
      <c r="E338" s="77"/>
      <c r="F338" s="77"/>
      <c r="G338" s="78"/>
      <c r="H338" s="32">
        <v>171799.9</v>
      </c>
      <c r="I338" s="41">
        <f t="shared" si="30"/>
        <v>0</v>
      </c>
      <c r="J338" s="42">
        <f t="shared" si="28"/>
        <v>171799.9</v>
      </c>
    </row>
    <row r="339" spans="1:10" ht="19.5" customHeight="1">
      <c r="A339" s="25" t="s">
        <v>957</v>
      </c>
      <c r="B339" s="76" t="s">
        <v>125</v>
      </c>
      <c r="C339" s="77"/>
      <c r="D339" s="77"/>
      <c r="E339" s="77"/>
      <c r="F339" s="77"/>
      <c r="G339" s="78"/>
      <c r="H339" s="32">
        <v>22495.55</v>
      </c>
      <c r="I339" s="41">
        <f t="shared" si="30"/>
        <v>0</v>
      </c>
      <c r="J339" s="42">
        <f t="shared" si="28"/>
        <v>22495.55</v>
      </c>
    </row>
    <row r="340" spans="1:10" ht="15.75" customHeight="1">
      <c r="A340" s="21" t="s">
        <v>958</v>
      </c>
      <c r="B340" s="22" t="s">
        <v>959</v>
      </c>
      <c r="C340" s="21" t="s">
        <v>960</v>
      </c>
      <c r="D340" s="22" t="s">
        <v>42</v>
      </c>
      <c r="E340" s="22" t="s">
        <v>109</v>
      </c>
      <c r="F340" s="23">
        <v>114.84</v>
      </c>
      <c r="G340" s="24">
        <v>17.149999999999999</v>
      </c>
      <c r="H340" s="30">
        <v>1969.51</v>
      </c>
      <c r="I340" s="39">
        <f t="shared" si="30"/>
        <v>0</v>
      </c>
      <c r="J340" s="40">
        <f t="shared" si="28"/>
        <v>1969.51</v>
      </c>
    </row>
    <row r="341" spans="1:10" ht="15.75" customHeight="1">
      <c r="A341" s="21" t="s">
        <v>961</v>
      </c>
      <c r="B341" s="22" t="s">
        <v>161</v>
      </c>
      <c r="C341" s="21" t="s">
        <v>162</v>
      </c>
      <c r="D341" s="22" t="s">
        <v>42</v>
      </c>
      <c r="E341" s="22" t="s">
        <v>109</v>
      </c>
      <c r="F341" s="23">
        <v>218.25</v>
      </c>
      <c r="G341" s="24">
        <v>12.76</v>
      </c>
      <c r="H341" s="30">
        <v>2784.87</v>
      </c>
      <c r="I341" s="39">
        <f t="shared" si="30"/>
        <v>0</v>
      </c>
      <c r="J341" s="40">
        <f>H341-(H341*I341)</f>
        <v>2784.87</v>
      </c>
    </row>
    <row r="342" spans="1:10" ht="15.75" customHeight="1">
      <c r="A342" s="21" t="s">
        <v>962</v>
      </c>
      <c r="B342" s="22" t="s">
        <v>133</v>
      </c>
      <c r="C342" s="21" t="s">
        <v>134</v>
      </c>
      <c r="D342" s="22" t="s">
        <v>42</v>
      </c>
      <c r="E342" s="22" t="s">
        <v>109</v>
      </c>
      <c r="F342" s="23">
        <v>78.930000000000007</v>
      </c>
      <c r="G342" s="24">
        <v>10.63</v>
      </c>
      <c r="H342" s="30">
        <v>839.03</v>
      </c>
      <c r="I342" s="39">
        <f>$I$3</f>
        <v>0</v>
      </c>
      <c r="J342" s="40">
        <f t="shared" si="28"/>
        <v>839.03</v>
      </c>
    </row>
    <row r="343" spans="1:10" ht="15.75" customHeight="1">
      <c r="A343" s="21" t="s">
        <v>963</v>
      </c>
      <c r="B343" s="22" t="s">
        <v>964</v>
      </c>
      <c r="C343" s="21" t="s">
        <v>965</v>
      </c>
      <c r="D343" s="22" t="s">
        <v>42</v>
      </c>
      <c r="E343" s="22" t="s">
        <v>109</v>
      </c>
      <c r="F343" s="23">
        <v>124.92</v>
      </c>
      <c r="G343" s="24">
        <v>10.19</v>
      </c>
      <c r="H343" s="30">
        <v>1272.93</v>
      </c>
      <c r="I343" s="39">
        <f t="shared" ref="I343:I351" si="31">$I$3</f>
        <v>0</v>
      </c>
      <c r="J343" s="40">
        <f t="shared" si="28"/>
        <v>1272.93</v>
      </c>
    </row>
    <row r="344" spans="1:10" ht="15.75" customHeight="1">
      <c r="A344" s="21" t="s">
        <v>966</v>
      </c>
      <c r="B344" s="22" t="s">
        <v>967</v>
      </c>
      <c r="C344" s="21" t="s">
        <v>968</v>
      </c>
      <c r="D344" s="22" t="s">
        <v>42</v>
      </c>
      <c r="E344" s="22" t="s">
        <v>43</v>
      </c>
      <c r="F344" s="23">
        <v>97.37</v>
      </c>
      <c r="G344" s="24">
        <v>100.98</v>
      </c>
      <c r="H344" s="30">
        <v>9832.42</v>
      </c>
      <c r="I344" s="39">
        <f t="shared" si="31"/>
        <v>0</v>
      </c>
      <c r="J344" s="40">
        <f t="shared" si="28"/>
        <v>9832.42</v>
      </c>
    </row>
    <row r="345" spans="1:10" ht="15.75" customHeight="1">
      <c r="A345" s="21" t="s">
        <v>969</v>
      </c>
      <c r="B345" s="22" t="s">
        <v>136</v>
      </c>
      <c r="C345" s="21" t="s">
        <v>137</v>
      </c>
      <c r="D345" s="22" t="s">
        <v>42</v>
      </c>
      <c r="E345" s="22" t="s">
        <v>60</v>
      </c>
      <c r="F345" s="23">
        <v>5.64</v>
      </c>
      <c r="G345" s="24">
        <v>1027.8</v>
      </c>
      <c r="H345" s="30">
        <v>5796.79</v>
      </c>
      <c r="I345" s="39">
        <f t="shared" si="31"/>
        <v>0</v>
      </c>
      <c r="J345" s="40">
        <f t="shared" si="28"/>
        <v>5796.79</v>
      </c>
    </row>
    <row r="346" spans="1:10" ht="19.5" customHeight="1">
      <c r="A346" s="25" t="s">
        <v>970</v>
      </c>
      <c r="B346" s="76" t="s">
        <v>155</v>
      </c>
      <c r="C346" s="77"/>
      <c r="D346" s="77"/>
      <c r="E346" s="77"/>
      <c r="F346" s="77"/>
      <c r="G346" s="78"/>
      <c r="H346" s="32">
        <v>45035</v>
      </c>
      <c r="I346" s="41">
        <f t="shared" si="31"/>
        <v>0</v>
      </c>
      <c r="J346" s="42">
        <f t="shared" si="28"/>
        <v>45035</v>
      </c>
    </row>
    <row r="347" spans="1:10" ht="15.75" customHeight="1">
      <c r="A347" s="21" t="s">
        <v>971</v>
      </c>
      <c r="B347" s="22" t="s">
        <v>130</v>
      </c>
      <c r="C347" s="21" t="s">
        <v>131</v>
      </c>
      <c r="D347" s="22" t="s">
        <v>42</v>
      </c>
      <c r="E347" s="22" t="s">
        <v>109</v>
      </c>
      <c r="F347" s="23">
        <v>213.21</v>
      </c>
      <c r="G347" s="24">
        <v>15.7</v>
      </c>
      <c r="H347" s="30">
        <v>3347.4</v>
      </c>
      <c r="I347" s="39">
        <f t="shared" si="31"/>
        <v>0</v>
      </c>
      <c r="J347" s="40">
        <f t="shared" si="28"/>
        <v>3347.4</v>
      </c>
    </row>
    <row r="348" spans="1:10" ht="15.75" customHeight="1">
      <c r="A348" s="21" t="s">
        <v>972</v>
      </c>
      <c r="B348" s="22" t="s">
        <v>973</v>
      </c>
      <c r="C348" s="21" t="s">
        <v>974</v>
      </c>
      <c r="D348" s="22" t="s">
        <v>42</v>
      </c>
      <c r="E348" s="22" t="s">
        <v>109</v>
      </c>
      <c r="F348" s="23">
        <v>65.61</v>
      </c>
      <c r="G348" s="24">
        <v>14.47</v>
      </c>
      <c r="H348" s="30">
        <v>949.38</v>
      </c>
      <c r="I348" s="39">
        <f t="shared" si="31"/>
        <v>0</v>
      </c>
      <c r="J348" s="40">
        <f t="shared" si="28"/>
        <v>949.38</v>
      </c>
    </row>
    <row r="349" spans="1:10" ht="15.75" customHeight="1">
      <c r="A349" s="21" t="s">
        <v>975</v>
      </c>
      <c r="B349" s="22" t="s">
        <v>161</v>
      </c>
      <c r="C349" s="21" t="s">
        <v>162</v>
      </c>
      <c r="D349" s="22" t="s">
        <v>42</v>
      </c>
      <c r="E349" s="22" t="s">
        <v>109</v>
      </c>
      <c r="F349" s="23">
        <v>49.86</v>
      </c>
      <c r="G349" s="24">
        <v>12.76</v>
      </c>
      <c r="H349" s="30">
        <v>636.21</v>
      </c>
      <c r="I349" s="39">
        <f t="shared" si="31"/>
        <v>0</v>
      </c>
      <c r="J349" s="40">
        <f t="shared" si="28"/>
        <v>636.21</v>
      </c>
    </row>
    <row r="350" spans="1:10" ht="15.75" customHeight="1">
      <c r="A350" s="21" t="s">
        <v>976</v>
      </c>
      <c r="B350" s="22" t="s">
        <v>133</v>
      </c>
      <c r="C350" s="21" t="s">
        <v>134</v>
      </c>
      <c r="D350" s="22" t="s">
        <v>42</v>
      </c>
      <c r="E350" s="22" t="s">
        <v>109</v>
      </c>
      <c r="F350" s="23">
        <v>297.18</v>
      </c>
      <c r="G350" s="24">
        <v>10.63</v>
      </c>
      <c r="H350" s="30">
        <v>3159.02</v>
      </c>
      <c r="I350" s="39">
        <f t="shared" si="31"/>
        <v>0</v>
      </c>
      <c r="J350" s="40">
        <f t="shared" si="28"/>
        <v>3159.02</v>
      </c>
    </row>
    <row r="351" spans="1:10" ht="15.75" customHeight="1">
      <c r="A351" s="21" t="s">
        <v>977</v>
      </c>
      <c r="B351" s="22" t="s">
        <v>964</v>
      </c>
      <c r="C351" s="21" t="s">
        <v>965</v>
      </c>
      <c r="D351" s="22" t="s">
        <v>42</v>
      </c>
      <c r="E351" s="22" t="s">
        <v>109</v>
      </c>
      <c r="F351" s="23">
        <v>197.64</v>
      </c>
      <c r="G351" s="24">
        <v>10.19</v>
      </c>
      <c r="H351" s="30">
        <v>2013.95</v>
      </c>
      <c r="I351" s="39">
        <f t="shared" si="31"/>
        <v>0</v>
      </c>
      <c r="J351" s="40">
        <f t="shared" si="28"/>
        <v>2013.95</v>
      </c>
    </row>
    <row r="352" spans="1:10" ht="15.75" customHeight="1">
      <c r="A352" s="21" t="s">
        <v>978</v>
      </c>
      <c r="B352" s="22" t="s">
        <v>157</v>
      </c>
      <c r="C352" s="21" t="s">
        <v>158</v>
      </c>
      <c r="D352" s="22" t="s">
        <v>42</v>
      </c>
      <c r="E352" s="22" t="s">
        <v>43</v>
      </c>
      <c r="F352" s="23">
        <v>170.4</v>
      </c>
      <c r="G352" s="24">
        <v>121.91</v>
      </c>
      <c r="H352" s="30">
        <v>20773.46</v>
      </c>
      <c r="I352" s="39">
        <f>$I$3</f>
        <v>0</v>
      </c>
      <c r="J352" s="40">
        <f t="shared" si="28"/>
        <v>20773.46</v>
      </c>
    </row>
    <row r="353" spans="1:10" ht="15.75" customHeight="1">
      <c r="A353" s="21" t="s">
        <v>979</v>
      </c>
      <c r="B353" s="22" t="s">
        <v>980</v>
      </c>
      <c r="C353" s="21" t="s">
        <v>981</v>
      </c>
      <c r="D353" s="22" t="s">
        <v>42</v>
      </c>
      <c r="E353" s="22" t="s">
        <v>109</v>
      </c>
      <c r="F353" s="23">
        <v>215.1</v>
      </c>
      <c r="G353" s="24">
        <v>11.54</v>
      </c>
      <c r="H353" s="30">
        <v>2482.25</v>
      </c>
      <c r="I353" s="39">
        <f t="shared" ref="I353:I361" si="32">$I$3</f>
        <v>0</v>
      </c>
      <c r="J353" s="40">
        <f t="shared" si="28"/>
        <v>2482.25</v>
      </c>
    </row>
    <row r="354" spans="1:10" ht="15.75" customHeight="1">
      <c r="A354" s="21" t="s">
        <v>982</v>
      </c>
      <c r="B354" s="22" t="s">
        <v>147</v>
      </c>
      <c r="C354" s="21" t="s">
        <v>148</v>
      </c>
      <c r="D354" s="22" t="s">
        <v>42</v>
      </c>
      <c r="E354" s="22" t="s">
        <v>60</v>
      </c>
      <c r="F354" s="23">
        <v>11.05</v>
      </c>
      <c r="G354" s="24">
        <v>1056.4100000000001</v>
      </c>
      <c r="H354" s="30">
        <v>11673.33</v>
      </c>
      <c r="I354" s="39">
        <f t="shared" si="32"/>
        <v>0</v>
      </c>
      <c r="J354" s="40">
        <f t="shared" si="28"/>
        <v>11673.33</v>
      </c>
    </row>
    <row r="355" spans="1:10" ht="19.5" customHeight="1">
      <c r="A355" s="25" t="s">
        <v>983</v>
      </c>
      <c r="B355" s="76" t="s">
        <v>166</v>
      </c>
      <c r="C355" s="77"/>
      <c r="D355" s="77"/>
      <c r="E355" s="77"/>
      <c r="F355" s="77"/>
      <c r="G355" s="78"/>
      <c r="H355" s="32">
        <v>81728.399999999994</v>
      </c>
      <c r="I355" s="41">
        <f t="shared" si="32"/>
        <v>0</v>
      </c>
      <c r="J355" s="42">
        <f t="shared" si="28"/>
        <v>81728.399999999994</v>
      </c>
    </row>
    <row r="356" spans="1:10" ht="15.75" customHeight="1">
      <c r="A356" s="21" t="s">
        <v>984</v>
      </c>
      <c r="B356" s="22" t="s">
        <v>985</v>
      </c>
      <c r="C356" s="21" t="s">
        <v>986</v>
      </c>
      <c r="D356" s="22" t="s">
        <v>42</v>
      </c>
      <c r="E356" s="22" t="s">
        <v>43</v>
      </c>
      <c r="F356" s="23">
        <v>311.73</v>
      </c>
      <c r="G356" s="24">
        <v>57.26</v>
      </c>
      <c r="H356" s="30">
        <v>17849.66</v>
      </c>
      <c r="I356" s="39">
        <f t="shared" si="32"/>
        <v>0</v>
      </c>
      <c r="J356" s="40">
        <f t="shared" si="28"/>
        <v>17849.66</v>
      </c>
    </row>
    <row r="357" spans="1:10" ht="15.75" customHeight="1">
      <c r="A357" s="21" t="s">
        <v>987</v>
      </c>
      <c r="B357" s="22" t="s">
        <v>988</v>
      </c>
      <c r="C357" s="21" t="s">
        <v>989</v>
      </c>
      <c r="D357" s="22" t="s">
        <v>42</v>
      </c>
      <c r="E357" s="22" t="s">
        <v>109</v>
      </c>
      <c r="F357" s="23">
        <v>37.979999999999997</v>
      </c>
      <c r="G357" s="24">
        <v>16.28</v>
      </c>
      <c r="H357" s="30">
        <v>618.30999999999995</v>
      </c>
      <c r="I357" s="39">
        <f t="shared" si="32"/>
        <v>0</v>
      </c>
      <c r="J357" s="40">
        <f t="shared" si="28"/>
        <v>618.30999999999995</v>
      </c>
    </row>
    <row r="358" spans="1:10" ht="15.75" customHeight="1">
      <c r="A358" s="21" t="s">
        <v>990</v>
      </c>
      <c r="B358" s="22" t="s">
        <v>991</v>
      </c>
      <c r="C358" s="21" t="s">
        <v>992</v>
      </c>
      <c r="D358" s="22" t="s">
        <v>42</v>
      </c>
      <c r="E358" s="22" t="s">
        <v>109</v>
      </c>
      <c r="F358" s="23">
        <v>404.73</v>
      </c>
      <c r="G358" s="24">
        <v>14.93</v>
      </c>
      <c r="H358" s="30">
        <v>6042.62</v>
      </c>
      <c r="I358" s="39">
        <f t="shared" si="32"/>
        <v>0</v>
      </c>
      <c r="J358" s="40">
        <f t="shared" si="28"/>
        <v>6042.62</v>
      </c>
    </row>
    <row r="359" spans="1:10" ht="15.75" customHeight="1">
      <c r="A359" s="21" t="s">
        <v>993</v>
      </c>
      <c r="B359" s="22" t="s">
        <v>994</v>
      </c>
      <c r="C359" s="21" t="s">
        <v>995</v>
      </c>
      <c r="D359" s="22" t="s">
        <v>42</v>
      </c>
      <c r="E359" s="22" t="s">
        <v>109</v>
      </c>
      <c r="F359" s="23">
        <v>1184.1300000000001</v>
      </c>
      <c r="G359" s="24">
        <v>12.12</v>
      </c>
      <c r="H359" s="30">
        <v>14351.66</v>
      </c>
      <c r="I359" s="39">
        <f t="shared" si="32"/>
        <v>0</v>
      </c>
      <c r="J359" s="40">
        <f t="shared" si="28"/>
        <v>14351.66</v>
      </c>
    </row>
    <row r="360" spans="1:10" ht="15.75" customHeight="1">
      <c r="A360" s="21" t="s">
        <v>996</v>
      </c>
      <c r="B360" s="22" t="s">
        <v>997</v>
      </c>
      <c r="C360" s="21" t="s">
        <v>998</v>
      </c>
      <c r="D360" s="22" t="s">
        <v>42</v>
      </c>
      <c r="E360" s="22" t="s">
        <v>60</v>
      </c>
      <c r="F360" s="23">
        <v>40.53</v>
      </c>
      <c r="G360" s="24">
        <v>1057.6400000000001</v>
      </c>
      <c r="H360" s="30">
        <v>42866.15</v>
      </c>
      <c r="I360" s="39">
        <f t="shared" si="32"/>
        <v>0</v>
      </c>
      <c r="J360" s="40">
        <f t="shared" si="28"/>
        <v>42866.15</v>
      </c>
    </row>
    <row r="361" spans="1:10" ht="19.5" customHeight="1">
      <c r="A361" s="25" t="s">
        <v>999</v>
      </c>
      <c r="B361" s="76" t="s">
        <v>1000</v>
      </c>
      <c r="C361" s="77"/>
      <c r="D361" s="77"/>
      <c r="E361" s="77"/>
      <c r="F361" s="77"/>
      <c r="G361" s="78"/>
      <c r="H361" s="32">
        <v>22540.95</v>
      </c>
      <c r="I361" s="41">
        <f t="shared" si="32"/>
        <v>0</v>
      </c>
      <c r="J361" s="42">
        <f t="shared" si="28"/>
        <v>22540.95</v>
      </c>
    </row>
    <row r="362" spans="1:10" ht="15.75" customHeight="1">
      <c r="A362" s="21" t="s">
        <v>1001</v>
      </c>
      <c r="B362" s="22" t="s">
        <v>959</v>
      </c>
      <c r="C362" s="21" t="s">
        <v>960</v>
      </c>
      <c r="D362" s="22" t="s">
        <v>42</v>
      </c>
      <c r="E362" s="22" t="s">
        <v>109</v>
      </c>
      <c r="F362" s="23">
        <v>35.549999999999997</v>
      </c>
      <c r="G362" s="24">
        <v>17.149999999999999</v>
      </c>
      <c r="H362" s="30">
        <v>609.67999999999995</v>
      </c>
      <c r="I362" s="39">
        <f>$I$3</f>
        <v>0</v>
      </c>
      <c r="J362" s="40">
        <f t="shared" si="28"/>
        <v>609.67999999999995</v>
      </c>
    </row>
    <row r="363" spans="1:10" ht="15.75" customHeight="1">
      <c r="A363" s="21" t="s">
        <v>1002</v>
      </c>
      <c r="B363" s="22" t="s">
        <v>130</v>
      </c>
      <c r="C363" s="21" t="s">
        <v>131</v>
      </c>
      <c r="D363" s="22" t="s">
        <v>42</v>
      </c>
      <c r="E363" s="22" t="s">
        <v>109</v>
      </c>
      <c r="F363" s="23">
        <v>157.22999999999999</v>
      </c>
      <c r="G363" s="24">
        <v>15.7</v>
      </c>
      <c r="H363" s="30">
        <v>2468.5100000000002</v>
      </c>
      <c r="I363" s="39">
        <f t="shared" ref="I363:I375" si="33">$I$3</f>
        <v>0</v>
      </c>
      <c r="J363" s="40">
        <f t="shared" si="28"/>
        <v>2468.5100000000002</v>
      </c>
    </row>
    <row r="364" spans="1:10" ht="15.75" customHeight="1">
      <c r="A364" s="21" t="s">
        <v>1003</v>
      </c>
      <c r="B364" s="22" t="s">
        <v>973</v>
      </c>
      <c r="C364" s="21" t="s">
        <v>974</v>
      </c>
      <c r="D364" s="22" t="s">
        <v>42</v>
      </c>
      <c r="E364" s="22" t="s">
        <v>109</v>
      </c>
      <c r="F364" s="23">
        <v>155.69999999999999</v>
      </c>
      <c r="G364" s="24">
        <v>14.47</v>
      </c>
      <c r="H364" s="30">
        <v>2252.98</v>
      </c>
      <c r="I364" s="39">
        <f t="shared" si="33"/>
        <v>0</v>
      </c>
      <c r="J364" s="40">
        <f t="shared" si="28"/>
        <v>2252.98</v>
      </c>
    </row>
    <row r="365" spans="1:10" ht="15.75" customHeight="1">
      <c r="A365" s="21" t="s">
        <v>1004</v>
      </c>
      <c r="B365" s="22" t="s">
        <v>161</v>
      </c>
      <c r="C365" s="21" t="s">
        <v>162</v>
      </c>
      <c r="D365" s="22" t="s">
        <v>42</v>
      </c>
      <c r="E365" s="22" t="s">
        <v>109</v>
      </c>
      <c r="F365" s="23">
        <v>73.89</v>
      </c>
      <c r="G365" s="24">
        <v>12.76</v>
      </c>
      <c r="H365" s="30">
        <v>942.84</v>
      </c>
      <c r="I365" s="39">
        <f t="shared" si="33"/>
        <v>0</v>
      </c>
      <c r="J365" s="40">
        <f t="shared" si="28"/>
        <v>942.84</v>
      </c>
    </row>
    <row r="366" spans="1:10" ht="15.75" customHeight="1">
      <c r="A366" s="21" t="s">
        <v>1005</v>
      </c>
      <c r="B366" s="22" t="s">
        <v>133</v>
      </c>
      <c r="C366" s="21" t="s">
        <v>134</v>
      </c>
      <c r="D366" s="22" t="s">
        <v>42</v>
      </c>
      <c r="E366" s="22" t="s">
        <v>109</v>
      </c>
      <c r="F366" s="23">
        <v>30</v>
      </c>
      <c r="G366" s="24">
        <v>10.63</v>
      </c>
      <c r="H366" s="30">
        <v>318.89999999999998</v>
      </c>
      <c r="I366" s="39">
        <f t="shared" si="33"/>
        <v>0</v>
      </c>
      <c r="J366" s="40">
        <f t="shared" si="28"/>
        <v>318.89999999999998</v>
      </c>
    </row>
    <row r="367" spans="1:10" ht="15.75" customHeight="1">
      <c r="A367" s="21" t="s">
        <v>1006</v>
      </c>
      <c r="B367" s="22" t="s">
        <v>964</v>
      </c>
      <c r="C367" s="21" t="s">
        <v>965</v>
      </c>
      <c r="D367" s="22" t="s">
        <v>42</v>
      </c>
      <c r="E367" s="22" t="s">
        <v>109</v>
      </c>
      <c r="F367" s="23">
        <v>15.12</v>
      </c>
      <c r="G367" s="24">
        <v>10.19</v>
      </c>
      <c r="H367" s="30">
        <v>154.07</v>
      </c>
      <c r="I367" s="39">
        <f t="shared" si="33"/>
        <v>0</v>
      </c>
      <c r="J367" s="40">
        <f t="shared" si="28"/>
        <v>154.07</v>
      </c>
    </row>
    <row r="368" spans="1:10" ht="15.75" customHeight="1">
      <c r="A368" s="21" t="s">
        <v>1007</v>
      </c>
      <c r="B368" s="22" t="s">
        <v>1008</v>
      </c>
      <c r="C368" s="21" t="s">
        <v>1009</v>
      </c>
      <c r="D368" s="22" t="s">
        <v>42</v>
      </c>
      <c r="E368" s="22" t="s">
        <v>43</v>
      </c>
      <c r="F368" s="23">
        <v>32.770000000000003</v>
      </c>
      <c r="G368" s="24">
        <v>132.96</v>
      </c>
      <c r="H368" s="30">
        <v>4357.1000000000004</v>
      </c>
      <c r="I368" s="39">
        <f t="shared" si="33"/>
        <v>0</v>
      </c>
      <c r="J368" s="40">
        <f t="shared" si="28"/>
        <v>4357.1000000000004</v>
      </c>
    </row>
    <row r="369" spans="1:10" ht="15.75" customHeight="1">
      <c r="A369" s="21" t="s">
        <v>1010</v>
      </c>
      <c r="B369" s="22" t="s">
        <v>136</v>
      </c>
      <c r="C369" s="21" t="s">
        <v>137</v>
      </c>
      <c r="D369" s="22" t="s">
        <v>42</v>
      </c>
      <c r="E369" s="22" t="s">
        <v>60</v>
      </c>
      <c r="F369" s="23">
        <v>1.92</v>
      </c>
      <c r="G369" s="24">
        <v>1027.8</v>
      </c>
      <c r="H369" s="30">
        <v>1973.38</v>
      </c>
      <c r="I369" s="39">
        <f t="shared" si="33"/>
        <v>0</v>
      </c>
      <c r="J369" s="40">
        <f t="shared" si="28"/>
        <v>1973.38</v>
      </c>
    </row>
    <row r="370" spans="1:10" ht="15.75" customHeight="1">
      <c r="A370" s="21" t="s">
        <v>1011</v>
      </c>
      <c r="B370" s="22" t="s">
        <v>147</v>
      </c>
      <c r="C370" s="21" t="s">
        <v>148</v>
      </c>
      <c r="D370" s="22" t="s">
        <v>42</v>
      </c>
      <c r="E370" s="22" t="s">
        <v>60</v>
      </c>
      <c r="F370" s="23">
        <v>2.7</v>
      </c>
      <c r="G370" s="24">
        <v>1056.4100000000001</v>
      </c>
      <c r="H370" s="30">
        <v>2852.31</v>
      </c>
      <c r="I370" s="39">
        <f t="shared" si="33"/>
        <v>0</v>
      </c>
      <c r="J370" s="40">
        <f t="shared" si="28"/>
        <v>2852.31</v>
      </c>
    </row>
    <row r="371" spans="1:10" ht="15.75" customHeight="1">
      <c r="A371" s="21" t="s">
        <v>1012</v>
      </c>
      <c r="B371" s="22" t="s">
        <v>157</v>
      </c>
      <c r="C371" s="21" t="s">
        <v>158</v>
      </c>
      <c r="D371" s="22" t="s">
        <v>42</v>
      </c>
      <c r="E371" s="22" t="s">
        <v>43</v>
      </c>
      <c r="F371" s="23">
        <v>54.23</v>
      </c>
      <c r="G371" s="24">
        <v>121.91</v>
      </c>
      <c r="H371" s="30">
        <v>6611.18</v>
      </c>
      <c r="I371" s="39">
        <f t="shared" si="33"/>
        <v>0</v>
      </c>
      <c r="J371" s="40">
        <f t="shared" si="28"/>
        <v>6611.18</v>
      </c>
    </row>
    <row r="372" spans="1:10" ht="19.5" customHeight="1">
      <c r="A372" s="25" t="s">
        <v>1013</v>
      </c>
      <c r="B372" s="76" t="s">
        <v>169</v>
      </c>
      <c r="C372" s="77"/>
      <c r="D372" s="77"/>
      <c r="E372" s="77"/>
      <c r="F372" s="77"/>
      <c r="G372" s="78"/>
      <c r="H372" s="32">
        <v>78038.600000000006</v>
      </c>
      <c r="I372" s="41">
        <f t="shared" si="33"/>
        <v>0</v>
      </c>
      <c r="J372" s="42">
        <f t="shared" si="28"/>
        <v>78038.600000000006</v>
      </c>
    </row>
    <row r="373" spans="1:10" ht="15.75" customHeight="1">
      <c r="A373" s="21" t="s">
        <v>1014</v>
      </c>
      <c r="B373" s="22" t="s">
        <v>1015</v>
      </c>
      <c r="C373" s="21" t="s">
        <v>1016</v>
      </c>
      <c r="D373" s="22" t="s">
        <v>42</v>
      </c>
      <c r="E373" s="22" t="s">
        <v>43</v>
      </c>
      <c r="F373" s="23">
        <v>213.14</v>
      </c>
      <c r="G373" s="24">
        <v>120.58</v>
      </c>
      <c r="H373" s="30">
        <v>25700.42</v>
      </c>
      <c r="I373" s="39">
        <f t="shared" si="33"/>
        <v>0</v>
      </c>
      <c r="J373" s="40">
        <f t="shared" si="28"/>
        <v>25700.42</v>
      </c>
    </row>
    <row r="374" spans="1:10" ht="15.75" customHeight="1">
      <c r="A374" s="21" t="s">
        <v>1017</v>
      </c>
      <c r="B374" s="22" t="s">
        <v>1018</v>
      </c>
      <c r="C374" s="21" t="s">
        <v>1019</v>
      </c>
      <c r="D374" s="22" t="s">
        <v>42</v>
      </c>
      <c r="E374" s="22" t="s">
        <v>43</v>
      </c>
      <c r="F374" s="23">
        <v>260.76</v>
      </c>
      <c r="G374" s="24">
        <v>108.54</v>
      </c>
      <c r="H374" s="30">
        <v>28302.89</v>
      </c>
      <c r="I374" s="39">
        <f t="shared" si="33"/>
        <v>0</v>
      </c>
      <c r="J374" s="40">
        <f t="shared" si="28"/>
        <v>28302.89</v>
      </c>
    </row>
    <row r="375" spans="1:10" ht="15.75" customHeight="1">
      <c r="A375" s="21" t="s">
        <v>1020</v>
      </c>
      <c r="B375" s="22" t="s">
        <v>171</v>
      </c>
      <c r="C375" s="21" t="s">
        <v>172</v>
      </c>
      <c r="D375" s="22" t="s">
        <v>42</v>
      </c>
      <c r="E375" s="22" t="s">
        <v>67</v>
      </c>
      <c r="F375" s="23">
        <v>161.4</v>
      </c>
      <c r="G375" s="24">
        <v>38.69</v>
      </c>
      <c r="H375" s="30">
        <v>6244.57</v>
      </c>
      <c r="I375" s="39">
        <f t="shared" si="33"/>
        <v>0</v>
      </c>
      <c r="J375" s="40">
        <f t="shared" si="28"/>
        <v>6244.57</v>
      </c>
    </row>
    <row r="376" spans="1:10" ht="15.75" customHeight="1">
      <c r="A376" s="21" t="s">
        <v>1021</v>
      </c>
      <c r="B376" s="22" t="s">
        <v>174</v>
      </c>
      <c r="C376" s="21" t="s">
        <v>175</v>
      </c>
      <c r="D376" s="22" t="s">
        <v>42</v>
      </c>
      <c r="E376" s="22" t="s">
        <v>67</v>
      </c>
      <c r="F376" s="23">
        <v>61.6</v>
      </c>
      <c r="G376" s="24">
        <v>92.99</v>
      </c>
      <c r="H376" s="30">
        <v>5728.18</v>
      </c>
      <c r="I376" s="39">
        <f>$I$3</f>
        <v>0</v>
      </c>
      <c r="J376" s="40">
        <f t="shared" si="28"/>
        <v>5728.18</v>
      </c>
    </row>
    <row r="377" spans="1:10" ht="15.75" customHeight="1">
      <c r="A377" s="21" t="s">
        <v>1022</v>
      </c>
      <c r="B377" s="22" t="s">
        <v>1023</v>
      </c>
      <c r="C377" s="21" t="s">
        <v>1024</v>
      </c>
      <c r="D377" s="22" t="s">
        <v>42</v>
      </c>
      <c r="E377" s="22" t="s">
        <v>67</v>
      </c>
      <c r="F377" s="23">
        <v>29.4</v>
      </c>
      <c r="G377" s="24">
        <v>84.59</v>
      </c>
      <c r="H377" s="30">
        <v>2486.9499999999998</v>
      </c>
      <c r="I377" s="39">
        <f t="shared" ref="I377:I440" si="34">$I$3</f>
        <v>0</v>
      </c>
      <c r="J377" s="40">
        <f t="shared" si="28"/>
        <v>2486.9499999999998</v>
      </c>
    </row>
    <row r="378" spans="1:10" ht="15.75" customHeight="1">
      <c r="A378" s="21" t="s">
        <v>1025</v>
      </c>
      <c r="B378" s="22" t="s">
        <v>1026</v>
      </c>
      <c r="C378" s="21" t="s">
        <v>1027</v>
      </c>
      <c r="D378" s="22" t="s">
        <v>42</v>
      </c>
      <c r="E378" s="22" t="s">
        <v>67</v>
      </c>
      <c r="F378" s="23">
        <v>61.6</v>
      </c>
      <c r="G378" s="24">
        <v>100.74</v>
      </c>
      <c r="H378" s="30">
        <v>6205.58</v>
      </c>
      <c r="I378" s="39">
        <f t="shared" si="34"/>
        <v>0</v>
      </c>
      <c r="J378" s="40">
        <f t="shared" si="28"/>
        <v>6205.58</v>
      </c>
    </row>
    <row r="379" spans="1:10" ht="15.75" customHeight="1">
      <c r="A379" s="21" t="s">
        <v>1028</v>
      </c>
      <c r="B379" s="22" t="s">
        <v>177</v>
      </c>
      <c r="C379" s="21" t="s">
        <v>178</v>
      </c>
      <c r="D379" s="22" t="s">
        <v>42</v>
      </c>
      <c r="E379" s="22" t="s">
        <v>67</v>
      </c>
      <c r="F379" s="23">
        <v>40.74</v>
      </c>
      <c r="G379" s="24">
        <v>82.72</v>
      </c>
      <c r="H379" s="30">
        <v>3370.01</v>
      </c>
      <c r="I379" s="39">
        <f t="shared" si="34"/>
        <v>0</v>
      </c>
      <c r="J379" s="40">
        <f t="shared" ref="J379:J442" si="35">H379-(H379*I379)</f>
        <v>3370.01</v>
      </c>
    </row>
    <row r="380" spans="1:10" ht="19.5" customHeight="1">
      <c r="A380" s="25" t="s">
        <v>1029</v>
      </c>
      <c r="B380" s="76" t="s">
        <v>1030</v>
      </c>
      <c r="C380" s="77"/>
      <c r="D380" s="77"/>
      <c r="E380" s="77"/>
      <c r="F380" s="77"/>
      <c r="G380" s="78"/>
      <c r="H380" s="32">
        <v>1682.52</v>
      </c>
      <c r="I380" s="41">
        <f t="shared" si="34"/>
        <v>0</v>
      </c>
      <c r="J380" s="42">
        <f t="shared" si="35"/>
        <v>1682.52</v>
      </c>
    </row>
    <row r="381" spans="1:10" ht="15.75" customHeight="1">
      <c r="A381" s="21" t="s">
        <v>1031</v>
      </c>
      <c r="B381" s="22" t="s">
        <v>1032</v>
      </c>
      <c r="C381" s="21" t="s">
        <v>1033</v>
      </c>
      <c r="D381" s="22" t="s">
        <v>42</v>
      </c>
      <c r="E381" s="22" t="s">
        <v>43</v>
      </c>
      <c r="F381" s="23">
        <v>6</v>
      </c>
      <c r="G381" s="24">
        <v>136.06</v>
      </c>
      <c r="H381" s="30">
        <v>816.36</v>
      </c>
      <c r="I381" s="39">
        <f t="shared" si="34"/>
        <v>0</v>
      </c>
      <c r="J381" s="40">
        <f t="shared" si="35"/>
        <v>816.36</v>
      </c>
    </row>
    <row r="382" spans="1:10" ht="15.75" customHeight="1">
      <c r="A382" s="21" t="s">
        <v>1034</v>
      </c>
      <c r="B382" s="22" t="s">
        <v>839</v>
      </c>
      <c r="C382" s="21" t="s">
        <v>840</v>
      </c>
      <c r="D382" s="22" t="s">
        <v>42</v>
      </c>
      <c r="E382" s="22" t="s">
        <v>43</v>
      </c>
      <c r="F382" s="23">
        <v>6</v>
      </c>
      <c r="G382" s="24">
        <v>16.78</v>
      </c>
      <c r="H382" s="30">
        <v>100.68</v>
      </c>
      <c r="I382" s="39">
        <f t="shared" si="34"/>
        <v>0</v>
      </c>
      <c r="J382" s="40">
        <f t="shared" si="35"/>
        <v>100.68</v>
      </c>
    </row>
    <row r="383" spans="1:10" ht="15.75" customHeight="1">
      <c r="A383" s="21" t="s">
        <v>1035</v>
      </c>
      <c r="B383" s="22" t="s">
        <v>836</v>
      </c>
      <c r="C383" s="21" t="s">
        <v>837</v>
      </c>
      <c r="D383" s="22" t="s">
        <v>42</v>
      </c>
      <c r="E383" s="22" t="s">
        <v>43</v>
      </c>
      <c r="F383" s="23">
        <v>6</v>
      </c>
      <c r="G383" s="24">
        <v>5.27</v>
      </c>
      <c r="H383" s="30">
        <v>31.62</v>
      </c>
      <c r="I383" s="39">
        <f t="shared" si="34"/>
        <v>0</v>
      </c>
      <c r="J383" s="40">
        <f t="shared" si="35"/>
        <v>31.62</v>
      </c>
    </row>
    <row r="384" spans="1:10" ht="15.75" customHeight="1">
      <c r="A384" s="21" t="s">
        <v>1036</v>
      </c>
      <c r="B384" s="22" t="s">
        <v>842</v>
      </c>
      <c r="C384" s="21" t="s">
        <v>843</v>
      </c>
      <c r="D384" s="22" t="s">
        <v>42</v>
      </c>
      <c r="E384" s="22" t="s">
        <v>43</v>
      </c>
      <c r="F384" s="23">
        <v>6</v>
      </c>
      <c r="G384" s="24">
        <v>17.91</v>
      </c>
      <c r="H384" s="30">
        <v>107.46</v>
      </c>
      <c r="I384" s="39">
        <f t="shared" si="34"/>
        <v>0</v>
      </c>
      <c r="J384" s="40">
        <f t="shared" si="35"/>
        <v>107.46</v>
      </c>
    </row>
    <row r="385" spans="1:10" ht="15.75" customHeight="1">
      <c r="A385" s="21" t="s">
        <v>1037</v>
      </c>
      <c r="B385" s="22" t="s">
        <v>1038</v>
      </c>
      <c r="C385" s="21" t="s">
        <v>1039</v>
      </c>
      <c r="D385" s="22" t="s">
        <v>276</v>
      </c>
      <c r="E385" s="22" t="s">
        <v>277</v>
      </c>
      <c r="F385" s="23">
        <v>36</v>
      </c>
      <c r="G385" s="24">
        <v>17.399999999999999</v>
      </c>
      <c r="H385" s="30">
        <v>626.4</v>
      </c>
      <c r="I385" s="39">
        <f t="shared" si="34"/>
        <v>0</v>
      </c>
      <c r="J385" s="40">
        <f t="shared" si="35"/>
        <v>626.4</v>
      </c>
    </row>
    <row r="386" spans="1:10" ht="19.5" customHeight="1">
      <c r="A386" s="25" t="s">
        <v>1040</v>
      </c>
      <c r="B386" s="76" t="s">
        <v>183</v>
      </c>
      <c r="C386" s="77"/>
      <c r="D386" s="77"/>
      <c r="E386" s="77"/>
      <c r="F386" s="77"/>
      <c r="G386" s="78"/>
      <c r="H386" s="32">
        <v>82764.84</v>
      </c>
      <c r="I386" s="41">
        <f t="shared" si="34"/>
        <v>0</v>
      </c>
      <c r="J386" s="42">
        <f t="shared" si="35"/>
        <v>82764.84</v>
      </c>
    </row>
    <row r="387" spans="1:10" ht="15.75" customHeight="1">
      <c r="A387" s="21" t="s">
        <v>1041</v>
      </c>
      <c r="B387" s="22" t="s">
        <v>185</v>
      </c>
      <c r="C387" s="21" t="s">
        <v>1042</v>
      </c>
      <c r="D387" s="22" t="s">
        <v>42</v>
      </c>
      <c r="E387" s="22" t="s">
        <v>43</v>
      </c>
      <c r="F387" s="23">
        <v>503.6</v>
      </c>
      <c r="G387" s="24">
        <v>11.53</v>
      </c>
      <c r="H387" s="30">
        <v>5806.51</v>
      </c>
      <c r="I387" s="39">
        <f t="shared" si="34"/>
        <v>0</v>
      </c>
      <c r="J387" s="40">
        <f t="shared" si="35"/>
        <v>5806.51</v>
      </c>
    </row>
    <row r="388" spans="1:10" ht="15.75" customHeight="1">
      <c r="A388" s="21" t="s">
        <v>1043</v>
      </c>
      <c r="B388" s="22" t="s">
        <v>194</v>
      </c>
      <c r="C388" s="21" t="s">
        <v>1044</v>
      </c>
      <c r="D388" s="22" t="s">
        <v>42</v>
      </c>
      <c r="E388" s="22" t="s">
        <v>43</v>
      </c>
      <c r="F388" s="23">
        <v>503.6</v>
      </c>
      <c r="G388" s="24">
        <v>76.56</v>
      </c>
      <c r="H388" s="30">
        <v>38555.620000000003</v>
      </c>
      <c r="I388" s="39">
        <f t="shared" si="34"/>
        <v>0</v>
      </c>
      <c r="J388" s="40">
        <f t="shared" si="35"/>
        <v>38555.620000000003</v>
      </c>
    </row>
    <row r="389" spans="1:10" ht="15.75" customHeight="1">
      <c r="A389" s="21" t="s">
        <v>1045</v>
      </c>
      <c r="B389" s="22" t="s">
        <v>1046</v>
      </c>
      <c r="C389" s="21" t="s">
        <v>1047</v>
      </c>
      <c r="D389" s="22" t="s">
        <v>42</v>
      </c>
      <c r="E389" s="22" t="s">
        <v>43</v>
      </c>
      <c r="F389" s="23">
        <v>573.44000000000005</v>
      </c>
      <c r="G389" s="24">
        <v>6.43</v>
      </c>
      <c r="H389" s="30">
        <v>3687.22</v>
      </c>
      <c r="I389" s="39">
        <f t="shared" si="34"/>
        <v>0</v>
      </c>
      <c r="J389" s="40">
        <f t="shared" si="35"/>
        <v>3687.22</v>
      </c>
    </row>
    <row r="390" spans="1:10" ht="15.75" customHeight="1">
      <c r="A390" s="21" t="s">
        <v>1048</v>
      </c>
      <c r="B390" s="22" t="s">
        <v>1049</v>
      </c>
      <c r="C390" s="21" t="s">
        <v>1050</v>
      </c>
      <c r="D390" s="22" t="s">
        <v>42</v>
      </c>
      <c r="E390" s="22" t="s">
        <v>43</v>
      </c>
      <c r="F390" s="23">
        <v>573.44000000000005</v>
      </c>
      <c r="G390" s="24">
        <v>36.340000000000003</v>
      </c>
      <c r="H390" s="30">
        <v>20838.810000000001</v>
      </c>
      <c r="I390" s="39">
        <f t="shared" si="34"/>
        <v>0</v>
      </c>
      <c r="J390" s="40">
        <f t="shared" si="35"/>
        <v>20838.810000000001</v>
      </c>
    </row>
    <row r="391" spans="1:10" ht="15.75" customHeight="1">
      <c r="A391" s="21" t="s">
        <v>1051</v>
      </c>
      <c r="B391" s="22" t="s">
        <v>1052</v>
      </c>
      <c r="C391" s="21" t="s">
        <v>1053</v>
      </c>
      <c r="D391" s="22" t="s">
        <v>42</v>
      </c>
      <c r="E391" s="22" t="s">
        <v>43</v>
      </c>
      <c r="F391" s="23">
        <v>258.99</v>
      </c>
      <c r="G391" s="24">
        <v>8.7799999999999994</v>
      </c>
      <c r="H391" s="30">
        <v>2273.9299999999998</v>
      </c>
      <c r="I391" s="39">
        <f t="shared" si="34"/>
        <v>0</v>
      </c>
      <c r="J391" s="40">
        <f t="shared" si="35"/>
        <v>2273.9299999999998</v>
      </c>
    </row>
    <row r="392" spans="1:10" ht="15.75" customHeight="1">
      <c r="A392" s="21" t="s">
        <v>1054</v>
      </c>
      <c r="B392" s="22" t="s">
        <v>1055</v>
      </c>
      <c r="C392" s="21" t="s">
        <v>1056</v>
      </c>
      <c r="D392" s="22" t="s">
        <v>42</v>
      </c>
      <c r="E392" s="22" t="s">
        <v>43</v>
      </c>
      <c r="F392" s="23">
        <v>258.99</v>
      </c>
      <c r="G392" s="24">
        <v>44.8</v>
      </c>
      <c r="H392" s="30">
        <v>11602.75</v>
      </c>
      <c r="I392" s="39">
        <f t="shared" si="34"/>
        <v>0</v>
      </c>
      <c r="J392" s="40">
        <f t="shared" si="35"/>
        <v>11602.75</v>
      </c>
    </row>
    <row r="393" spans="1:10" ht="19.5" customHeight="1">
      <c r="A393" s="25" t="s">
        <v>1057</v>
      </c>
      <c r="B393" s="76" t="s">
        <v>1058</v>
      </c>
      <c r="C393" s="77"/>
      <c r="D393" s="77"/>
      <c r="E393" s="77"/>
      <c r="F393" s="77"/>
      <c r="G393" s="78"/>
      <c r="H393" s="32">
        <v>66277.33</v>
      </c>
      <c r="I393" s="41">
        <f t="shared" si="34"/>
        <v>0</v>
      </c>
      <c r="J393" s="42">
        <f t="shared" si="35"/>
        <v>66277.33</v>
      </c>
    </row>
    <row r="394" spans="1:10" ht="15.75" customHeight="1">
      <c r="A394" s="21" t="s">
        <v>1059</v>
      </c>
      <c r="B394" s="22" t="s">
        <v>209</v>
      </c>
      <c r="C394" s="21" t="s">
        <v>210</v>
      </c>
      <c r="D394" s="22" t="s">
        <v>42</v>
      </c>
      <c r="E394" s="22" t="s">
        <v>43</v>
      </c>
      <c r="F394" s="23">
        <v>306.99</v>
      </c>
      <c r="G394" s="24">
        <v>45.19</v>
      </c>
      <c r="H394" s="30">
        <v>13872.88</v>
      </c>
      <c r="I394" s="39">
        <f t="shared" si="34"/>
        <v>0</v>
      </c>
      <c r="J394" s="40">
        <f t="shared" si="35"/>
        <v>13872.88</v>
      </c>
    </row>
    <row r="395" spans="1:10" ht="15.75" customHeight="1">
      <c r="A395" s="21" t="s">
        <v>1060</v>
      </c>
      <c r="B395" s="22" t="s">
        <v>199</v>
      </c>
      <c r="C395" s="21" t="s">
        <v>200</v>
      </c>
      <c r="D395" s="22" t="s">
        <v>42</v>
      </c>
      <c r="E395" s="22" t="s">
        <v>43</v>
      </c>
      <c r="F395" s="23">
        <v>306.99</v>
      </c>
      <c r="G395" s="24">
        <v>158.55000000000001</v>
      </c>
      <c r="H395" s="30">
        <v>48673.26</v>
      </c>
      <c r="I395" s="39">
        <f t="shared" si="34"/>
        <v>0</v>
      </c>
      <c r="J395" s="40">
        <f t="shared" si="35"/>
        <v>48673.26</v>
      </c>
    </row>
    <row r="396" spans="1:10" ht="15.75" customHeight="1">
      <c r="A396" s="21" t="s">
        <v>1061</v>
      </c>
      <c r="B396" s="22" t="s">
        <v>1062</v>
      </c>
      <c r="C396" s="21" t="s">
        <v>1063</v>
      </c>
      <c r="D396" s="22" t="s">
        <v>42</v>
      </c>
      <c r="E396" s="22" t="s">
        <v>67</v>
      </c>
      <c r="F396" s="23">
        <v>224.5</v>
      </c>
      <c r="G396" s="24">
        <v>16.62</v>
      </c>
      <c r="H396" s="30">
        <v>3731.19</v>
      </c>
      <c r="I396" s="39">
        <f t="shared" si="34"/>
        <v>0</v>
      </c>
      <c r="J396" s="40">
        <f t="shared" si="35"/>
        <v>3731.19</v>
      </c>
    </row>
    <row r="397" spans="1:10" ht="19.5" customHeight="1">
      <c r="A397" s="25" t="s">
        <v>1064</v>
      </c>
      <c r="B397" s="76" t="s">
        <v>1065</v>
      </c>
      <c r="C397" s="77"/>
      <c r="D397" s="77"/>
      <c r="E397" s="77"/>
      <c r="F397" s="77"/>
      <c r="G397" s="78"/>
      <c r="H397" s="32">
        <v>16982.34</v>
      </c>
      <c r="I397" s="41">
        <f t="shared" si="34"/>
        <v>0</v>
      </c>
      <c r="J397" s="42">
        <f t="shared" si="35"/>
        <v>16982.34</v>
      </c>
    </row>
    <row r="398" spans="1:10" ht="15.75" customHeight="1">
      <c r="A398" s="21" t="s">
        <v>1066</v>
      </c>
      <c r="B398" s="22" t="s">
        <v>222</v>
      </c>
      <c r="C398" s="21" t="s">
        <v>1067</v>
      </c>
      <c r="D398" s="22" t="s">
        <v>42</v>
      </c>
      <c r="E398" s="22" t="s">
        <v>67</v>
      </c>
      <c r="F398" s="23">
        <v>5</v>
      </c>
      <c r="G398" s="24">
        <v>177.84</v>
      </c>
      <c r="H398" s="30">
        <v>889.2</v>
      </c>
      <c r="I398" s="39">
        <f t="shared" si="34"/>
        <v>0</v>
      </c>
      <c r="J398" s="40">
        <f t="shared" si="35"/>
        <v>889.2</v>
      </c>
    </row>
    <row r="399" spans="1:10" ht="15.75" customHeight="1">
      <c r="A399" s="21" t="s">
        <v>1068</v>
      </c>
      <c r="B399" s="22" t="s">
        <v>222</v>
      </c>
      <c r="C399" s="21" t="s">
        <v>1069</v>
      </c>
      <c r="D399" s="22" t="s">
        <v>42</v>
      </c>
      <c r="E399" s="22" t="s">
        <v>67</v>
      </c>
      <c r="F399" s="23">
        <v>3.8</v>
      </c>
      <c r="G399" s="24">
        <v>244.83</v>
      </c>
      <c r="H399" s="30">
        <v>930.35</v>
      </c>
      <c r="I399" s="39">
        <f t="shared" si="34"/>
        <v>0</v>
      </c>
      <c r="J399" s="40">
        <f t="shared" si="35"/>
        <v>930.35</v>
      </c>
    </row>
    <row r="400" spans="1:10" ht="15.75" customHeight="1">
      <c r="A400" s="21" t="s">
        <v>1070</v>
      </c>
      <c r="B400" s="22" t="s">
        <v>219</v>
      </c>
      <c r="C400" s="21" t="s">
        <v>1071</v>
      </c>
      <c r="D400" s="22" t="s">
        <v>42</v>
      </c>
      <c r="E400" s="22" t="s">
        <v>67</v>
      </c>
      <c r="F400" s="23">
        <v>45.2</v>
      </c>
      <c r="G400" s="24">
        <v>335.46</v>
      </c>
      <c r="H400" s="30">
        <v>15162.79</v>
      </c>
      <c r="I400" s="39">
        <f t="shared" si="34"/>
        <v>0</v>
      </c>
      <c r="J400" s="40">
        <f t="shared" si="35"/>
        <v>15162.79</v>
      </c>
    </row>
    <row r="401" spans="1:10" ht="19.5" customHeight="1">
      <c r="A401" s="25" t="s">
        <v>1072</v>
      </c>
      <c r="B401" s="76" t="s">
        <v>225</v>
      </c>
      <c r="C401" s="77"/>
      <c r="D401" s="77"/>
      <c r="E401" s="77"/>
      <c r="F401" s="77"/>
      <c r="G401" s="78"/>
      <c r="H401" s="32">
        <v>47349.91</v>
      </c>
      <c r="I401" s="41">
        <f t="shared" si="34"/>
        <v>0</v>
      </c>
      <c r="J401" s="42">
        <f t="shared" si="35"/>
        <v>47349.91</v>
      </c>
    </row>
    <row r="402" spans="1:10" ht="15.75" customHeight="1">
      <c r="A402" s="21" t="s">
        <v>1073</v>
      </c>
      <c r="B402" s="22" t="s">
        <v>227</v>
      </c>
      <c r="C402" s="21" t="s">
        <v>228</v>
      </c>
      <c r="D402" s="22" t="s">
        <v>42</v>
      </c>
      <c r="E402" s="22" t="s">
        <v>43</v>
      </c>
      <c r="F402" s="23">
        <v>12.6</v>
      </c>
      <c r="G402" s="24">
        <v>1034.6300000000001</v>
      </c>
      <c r="H402" s="30">
        <v>13036.34</v>
      </c>
      <c r="I402" s="39">
        <f t="shared" si="34"/>
        <v>0</v>
      </c>
      <c r="J402" s="40">
        <f t="shared" si="35"/>
        <v>13036.34</v>
      </c>
    </row>
    <row r="403" spans="1:10" ht="15.75" customHeight="1">
      <c r="A403" s="21" t="s">
        <v>1074</v>
      </c>
      <c r="B403" s="22" t="s">
        <v>1075</v>
      </c>
      <c r="C403" s="21" t="s">
        <v>1076</v>
      </c>
      <c r="D403" s="22" t="s">
        <v>42</v>
      </c>
      <c r="E403" s="22" t="s">
        <v>43</v>
      </c>
      <c r="F403" s="23">
        <v>48.4</v>
      </c>
      <c r="G403" s="24">
        <v>549.13</v>
      </c>
      <c r="H403" s="30">
        <v>26577.89</v>
      </c>
      <c r="I403" s="39">
        <f t="shared" si="34"/>
        <v>0</v>
      </c>
      <c r="J403" s="40">
        <f t="shared" si="35"/>
        <v>26577.89</v>
      </c>
    </row>
    <row r="404" spans="1:10" ht="15.75" customHeight="1">
      <c r="A404" s="21" t="s">
        <v>1077</v>
      </c>
      <c r="B404" s="22" t="s">
        <v>1078</v>
      </c>
      <c r="C404" s="21" t="s">
        <v>1079</v>
      </c>
      <c r="D404" s="22" t="s">
        <v>42</v>
      </c>
      <c r="E404" s="22" t="s">
        <v>67</v>
      </c>
      <c r="F404" s="23">
        <v>192</v>
      </c>
      <c r="G404" s="24">
        <v>40.29</v>
      </c>
      <c r="H404" s="30">
        <v>7735.68</v>
      </c>
      <c r="I404" s="39">
        <f t="shared" si="34"/>
        <v>0</v>
      </c>
      <c r="J404" s="40">
        <f t="shared" si="35"/>
        <v>7735.68</v>
      </c>
    </row>
    <row r="405" spans="1:10" ht="19.5" customHeight="1">
      <c r="A405" s="25" t="s">
        <v>1080</v>
      </c>
      <c r="B405" s="76" t="s">
        <v>236</v>
      </c>
      <c r="C405" s="77"/>
      <c r="D405" s="77"/>
      <c r="E405" s="77"/>
      <c r="F405" s="77"/>
      <c r="G405" s="78"/>
      <c r="H405" s="32">
        <v>14415.89</v>
      </c>
      <c r="I405" s="41">
        <f t="shared" si="34"/>
        <v>0</v>
      </c>
      <c r="J405" s="42">
        <f t="shared" si="35"/>
        <v>14415.89</v>
      </c>
    </row>
    <row r="406" spans="1:10" ht="15.75" customHeight="1">
      <c r="A406" s="21" t="s">
        <v>1081</v>
      </c>
      <c r="B406" s="22" t="s">
        <v>1082</v>
      </c>
      <c r="C406" s="21" t="s">
        <v>1083</v>
      </c>
      <c r="D406" s="22" t="s">
        <v>42</v>
      </c>
      <c r="E406" s="22" t="s">
        <v>251</v>
      </c>
      <c r="F406" s="23">
        <v>2</v>
      </c>
      <c r="G406" s="24">
        <v>1388.96</v>
      </c>
      <c r="H406" s="30">
        <v>2777.92</v>
      </c>
      <c r="I406" s="39">
        <f t="shared" si="34"/>
        <v>0</v>
      </c>
      <c r="J406" s="40">
        <f t="shared" si="35"/>
        <v>2777.92</v>
      </c>
    </row>
    <row r="407" spans="1:10" ht="15.75" customHeight="1">
      <c r="A407" s="21" t="s">
        <v>1084</v>
      </c>
      <c r="B407" s="22" t="s">
        <v>1082</v>
      </c>
      <c r="C407" s="21" t="s">
        <v>1085</v>
      </c>
      <c r="D407" s="22" t="s">
        <v>42</v>
      </c>
      <c r="E407" s="22" t="s">
        <v>251</v>
      </c>
      <c r="F407" s="23">
        <v>1</v>
      </c>
      <c r="G407" s="24">
        <v>2777.93</v>
      </c>
      <c r="H407" s="30">
        <v>2777.93</v>
      </c>
      <c r="I407" s="39">
        <f t="shared" si="34"/>
        <v>0</v>
      </c>
      <c r="J407" s="40">
        <f t="shared" si="35"/>
        <v>2777.93</v>
      </c>
    </row>
    <row r="408" spans="1:10" ht="15.75" customHeight="1">
      <c r="A408" s="21" t="s">
        <v>1086</v>
      </c>
      <c r="B408" s="22" t="s">
        <v>1078</v>
      </c>
      <c r="C408" s="21" t="s">
        <v>1079</v>
      </c>
      <c r="D408" s="22" t="s">
        <v>42</v>
      </c>
      <c r="E408" s="22" t="s">
        <v>67</v>
      </c>
      <c r="F408" s="23">
        <v>16.2</v>
      </c>
      <c r="G408" s="24">
        <v>40.29</v>
      </c>
      <c r="H408" s="30">
        <v>652.70000000000005</v>
      </c>
      <c r="I408" s="39">
        <f t="shared" si="34"/>
        <v>0</v>
      </c>
      <c r="J408" s="40">
        <f t="shared" si="35"/>
        <v>652.70000000000005</v>
      </c>
    </row>
    <row r="409" spans="1:10" ht="15.75" customHeight="1">
      <c r="A409" s="21" t="s">
        <v>1087</v>
      </c>
      <c r="B409" s="22" t="s">
        <v>253</v>
      </c>
      <c r="C409" s="21" t="s">
        <v>254</v>
      </c>
      <c r="D409" s="22" t="s">
        <v>42</v>
      </c>
      <c r="E409" s="22" t="s">
        <v>251</v>
      </c>
      <c r="F409" s="23">
        <v>5</v>
      </c>
      <c r="G409" s="24">
        <v>1570.72</v>
      </c>
      <c r="H409" s="30">
        <v>7853.6</v>
      </c>
      <c r="I409" s="39">
        <f t="shared" si="34"/>
        <v>0</v>
      </c>
      <c r="J409" s="40">
        <f t="shared" si="35"/>
        <v>7853.6</v>
      </c>
    </row>
    <row r="410" spans="1:10" ht="15.75" customHeight="1">
      <c r="A410" s="21" t="s">
        <v>1088</v>
      </c>
      <c r="B410" s="22" t="s">
        <v>1089</v>
      </c>
      <c r="C410" s="21" t="s">
        <v>1090</v>
      </c>
      <c r="D410" s="22" t="s">
        <v>42</v>
      </c>
      <c r="E410" s="22" t="s">
        <v>43</v>
      </c>
      <c r="F410" s="23">
        <v>1.43</v>
      </c>
      <c r="G410" s="24">
        <v>247.37</v>
      </c>
      <c r="H410" s="30">
        <v>353.74</v>
      </c>
      <c r="I410" s="39">
        <f t="shared" si="34"/>
        <v>0</v>
      </c>
      <c r="J410" s="40">
        <f t="shared" si="35"/>
        <v>353.74</v>
      </c>
    </row>
    <row r="411" spans="1:10" ht="19.5" customHeight="1">
      <c r="A411" s="25" t="s">
        <v>1091</v>
      </c>
      <c r="B411" s="76" t="s">
        <v>832</v>
      </c>
      <c r="C411" s="77"/>
      <c r="D411" s="77"/>
      <c r="E411" s="77"/>
      <c r="F411" s="77"/>
      <c r="G411" s="78"/>
      <c r="H411" s="32">
        <v>56391.89</v>
      </c>
      <c r="I411" s="41">
        <f t="shared" si="34"/>
        <v>0</v>
      </c>
      <c r="J411" s="42">
        <f t="shared" si="35"/>
        <v>56391.89</v>
      </c>
    </row>
    <row r="412" spans="1:10" ht="19.5" customHeight="1">
      <c r="A412" s="25" t="s">
        <v>1092</v>
      </c>
      <c r="B412" s="76" t="s">
        <v>1093</v>
      </c>
      <c r="C412" s="77"/>
      <c r="D412" s="77"/>
      <c r="E412" s="77"/>
      <c r="F412" s="77"/>
      <c r="G412" s="78"/>
      <c r="H412" s="32">
        <v>17820.77</v>
      </c>
      <c r="I412" s="41">
        <f t="shared" si="34"/>
        <v>0</v>
      </c>
      <c r="J412" s="42">
        <f t="shared" si="35"/>
        <v>17820.77</v>
      </c>
    </row>
    <row r="413" spans="1:10" ht="15.75" customHeight="1">
      <c r="A413" s="21" t="s">
        <v>1094</v>
      </c>
      <c r="B413" s="22" t="s">
        <v>1095</v>
      </c>
      <c r="C413" s="21" t="s">
        <v>1096</v>
      </c>
      <c r="D413" s="22" t="s">
        <v>42</v>
      </c>
      <c r="E413" s="22" t="s">
        <v>43</v>
      </c>
      <c r="F413" s="23">
        <v>306.99</v>
      </c>
      <c r="G413" s="24">
        <v>30.2</v>
      </c>
      <c r="H413" s="30">
        <v>9271.1</v>
      </c>
      <c r="I413" s="39">
        <f t="shared" si="34"/>
        <v>0</v>
      </c>
      <c r="J413" s="40">
        <f t="shared" si="35"/>
        <v>9271.1</v>
      </c>
    </row>
    <row r="414" spans="1:10" ht="15.75" customHeight="1">
      <c r="A414" s="21" t="s">
        <v>1097</v>
      </c>
      <c r="B414" s="22" t="s">
        <v>1098</v>
      </c>
      <c r="C414" s="21" t="s">
        <v>1099</v>
      </c>
      <c r="D414" s="22" t="s">
        <v>42</v>
      </c>
      <c r="E414" s="22" t="s">
        <v>43</v>
      </c>
      <c r="F414" s="23">
        <v>306.99</v>
      </c>
      <c r="G414" s="24">
        <v>6.62</v>
      </c>
      <c r="H414" s="30">
        <v>2032.27</v>
      </c>
      <c r="I414" s="39">
        <f t="shared" si="34"/>
        <v>0</v>
      </c>
      <c r="J414" s="40">
        <f t="shared" si="35"/>
        <v>2032.27</v>
      </c>
    </row>
    <row r="415" spans="1:10" ht="15.75" customHeight="1">
      <c r="A415" s="21" t="s">
        <v>1100</v>
      </c>
      <c r="B415" s="22" t="s">
        <v>1101</v>
      </c>
      <c r="C415" s="21" t="s">
        <v>1102</v>
      </c>
      <c r="D415" s="22" t="s">
        <v>42</v>
      </c>
      <c r="E415" s="22" t="s">
        <v>43</v>
      </c>
      <c r="F415" s="23">
        <v>306.99</v>
      </c>
      <c r="G415" s="24">
        <v>21.23</v>
      </c>
      <c r="H415" s="30">
        <v>6517.4</v>
      </c>
      <c r="I415" s="39">
        <f t="shared" si="34"/>
        <v>0</v>
      </c>
      <c r="J415" s="40">
        <f t="shared" si="35"/>
        <v>6517.4</v>
      </c>
    </row>
    <row r="416" spans="1:10" ht="19.5" customHeight="1">
      <c r="A416" s="25" t="s">
        <v>1103</v>
      </c>
      <c r="B416" s="76" t="s">
        <v>834</v>
      </c>
      <c r="C416" s="77"/>
      <c r="D416" s="77"/>
      <c r="E416" s="77"/>
      <c r="F416" s="77"/>
      <c r="G416" s="78"/>
      <c r="H416" s="32">
        <v>22914.66</v>
      </c>
      <c r="I416" s="41">
        <f t="shared" si="34"/>
        <v>0</v>
      </c>
      <c r="J416" s="42">
        <f t="shared" si="35"/>
        <v>22914.66</v>
      </c>
    </row>
    <row r="417" spans="1:10" ht="15.75" customHeight="1">
      <c r="A417" s="21" t="s">
        <v>1104</v>
      </c>
      <c r="B417" s="22" t="s">
        <v>839</v>
      </c>
      <c r="C417" s="21" t="s">
        <v>840</v>
      </c>
      <c r="D417" s="22" t="s">
        <v>42</v>
      </c>
      <c r="E417" s="22" t="s">
        <v>43</v>
      </c>
      <c r="F417" s="23">
        <v>573.44000000000005</v>
      </c>
      <c r="G417" s="24">
        <v>16.78</v>
      </c>
      <c r="H417" s="30">
        <v>9622.32</v>
      </c>
      <c r="I417" s="39">
        <f t="shared" si="34"/>
        <v>0</v>
      </c>
      <c r="J417" s="40">
        <f t="shared" si="35"/>
        <v>9622.32</v>
      </c>
    </row>
    <row r="418" spans="1:10" ht="15.75" customHeight="1">
      <c r="A418" s="21" t="s">
        <v>1105</v>
      </c>
      <c r="B418" s="22" t="s">
        <v>836</v>
      </c>
      <c r="C418" s="21" t="s">
        <v>837</v>
      </c>
      <c r="D418" s="22" t="s">
        <v>42</v>
      </c>
      <c r="E418" s="22" t="s">
        <v>43</v>
      </c>
      <c r="F418" s="23">
        <v>573.44000000000005</v>
      </c>
      <c r="G418" s="24">
        <v>5.27</v>
      </c>
      <c r="H418" s="30">
        <v>3022.03</v>
      </c>
      <c r="I418" s="39">
        <f t="shared" si="34"/>
        <v>0</v>
      </c>
      <c r="J418" s="40">
        <f t="shared" si="35"/>
        <v>3022.03</v>
      </c>
    </row>
    <row r="419" spans="1:10" ht="15.75" customHeight="1">
      <c r="A419" s="21" t="s">
        <v>1106</v>
      </c>
      <c r="B419" s="22" t="s">
        <v>842</v>
      </c>
      <c r="C419" s="21" t="s">
        <v>843</v>
      </c>
      <c r="D419" s="22" t="s">
        <v>42</v>
      </c>
      <c r="E419" s="22" t="s">
        <v>43</v>
      </c>
      <c r="F419" s="23">
        <v>573.44000000000005</v>
      </c>
      <c r="G419" s="24">
        <v>17.91</v>
      </c>
      <c r="H419" s="30">
        <v>10270.31</v>
      </c>
      <c r="I419" s="39">
        <f t="shared" si="34"/>
        <v>0</v>
      </c>
      <c r="J419" s="40">
        <f t="shared" si="35"/>
        <v>10270.31</v>
      </c>
    </row>
    <row r="420" spans="1:10" ht="19.5" customHeight="1">
      <c r="A420" s="25" t="s">
        <v>1107</v>
      </c>
      <c r="B420" s="76" t="s">
        <v>845</v>
      </c>
      <c r="C420" s="77"/>
      <c r="D420" s="77"/>
      <c r="E420" s="77"/>
      <c r="F420" s="77"/>
      <c r="G420" s="78"/>
      <c r="H420" s="32">
        <v>13924.54</v>
      </c>
      <c r="I420" s="41">
        <f t="shared" si="34"/>
        <v>0</v>
      </c>
      <c r="J420" s="42">
        <f t="shared" si="35"/>
        <v>13924.54</v>
      </c>
    </row>
    <row r="421" spans="1:10" ht="15.75" customHeight="1">
      <c r="A421" s="21" t="s">
        <v>1108</v>
      </c>
      <c r="B421" s="22" t="s">
        <v>847</v>
      </c>
      <c r="C421" s="21" t="s">
        <v>848</v>
      </c>
      <c r="D421" s="22" t="s">
        <v>42</v>
      </c>
      <c r="E421" s="22" t="s">
        <v>43</v>
      </c>
      <c r="F421" s="23">
        <v>503.6</v>
      </c>
      <c r="G421" s="24">
        <v>5.85</v>
      </c>
      <c r="H421" s="30">
        <v>2946.06</v>
      </c>
      <c r="I421" s="39">
        <f t="shared" si="34"/>
        <v>0</v>
      </c>
      <c r="J421" s="40">
        <f t="shared" si="35"/>
        <v>2946.06</v>
      </c>
    </row>
    <row r="422" spans="1:10" ht="15.75" customHeight="1">
      <c r="A422" s="21" t="s">
        <v>1109</v>
      </c>
      <c r="B422" s="22" t="s">
        <v>850</v>
      </c>
      <c r="C422" s="21" t="s">
        <v>851</v>
      </c>
      <c r="D422" s="22" t="s">
        <v>42</v>
      </c>
      <c r="E422" s="22" t="s">
        <v>43</v>
      </c>
      <c r="F422" s="23">
        <v>503.6</v>
      </c>
      <c r="G422" s="24">
        <v>21.8</v>
      </c>
      <c r="H422" s="30">
        <v>10978.48</v>
      </c>
      <c r="I422" s="39">
        <f t="shared" si="34"/>
        <v>0</v>
      </c>
      <c r="J422" s="40">
        <f t="shared" si="35"/>
        <v>10978.48</v>
      </c>
    </row>
    <row r="423" spans="1:10" ht="19.5" customHeight="1">
      <c r="A423" s="25" t="s">
        <v>1110</v>
      </c>
      <c r="B423" s="76" t="s">
        <v>853</v>
      </c>
      <c r="C423" s="77"/>
      <c r="D423" s="77"/>
      <c r="E423" s="77"/>
      <c r="F423" s="77"/>
      <c r="G423" s="78"/>
      <c r="H423" s="32">
        <v>1731.92</v>
      </c>
      <c r="I423" s="41">
        <f t="shared" si="34"/>
        <v>0</v>
      </c>
      <c r="J423" s="42">
        <f t="shared" si="35"/>
        <v>1731.92</v>
      </c>
    </row>
    <row r="424" spans="1:10" ht="15.75" customHeight="1">
      <c r="A424" s="21" t="s">
        <v>1111</v>
      </c>
      <c r="B424" s="22" t="s">
        <v>855</v>
      </c>
      <c r="C424" s="21" t="s">
        <v>856</v>
      </c>
      <c r="D424" s="22" t="s">
        <v>42</v>
      </c>
      <c r="E424" s="22" t="s">
        <v>43</v>
      </c>
      <c r="F424" s="23">
        <v>27.27</v>
      </c>
      <c r="G424" s="24">
        <v>39.840000000000003</v>
      </c>
      <c r="H424" s="30">
        <v>1086.44</v>
      </c>
      <c r="I424" s="39">
        <f t="shared" si="34"/>
        <v>0</v>
      </c>
      <c r="J424" s="40">
        <f t="shared" si="35"/>
        <v>1086.44</v>
      </c>
    </row>
    <row r="425" spans="1:10" ht="15.75" customHeight="1">
      <c r="A425" s="21" t="s">
        <v>1112</v>
      </c>
      <c r="B425" s="22" t="s">
        <v>858</v>
      </c>
      <c r="C425" s="21" t="s">
        <v>859</v>
      </c>
      <c r="D425" s="22" t="s">
        <v>42</v>
      </c>
      <c r="E425" s="22" t="s">
        <v>43</v>
      </c>
      <c r="F425" s="23">
        <v>27.27</v>
      </c>
      <c r="G425" s="24">
        <v>23.67</v>
      </c>
      <c r="H425" s="30">
        <v>645.48</v>
      </c>
      <c r="I425" s="39">
        <f t="shared" si="34"/>
        <v>0</v>
      </c>
      <c r="J425" s="40">
        <f t="shared" si="35"/>
        <v>645.48</v>
      </c>
    </row>
    <row r="426" spans="1:10" ht="19.5" customHeight="1">
      <c r="A426" s="25" t="s">
        <v>1113</v>
      </c>
      <c r="B426" s="76" t="s">
        <v>261</v>
      </c>
      <c r="C426" s="77"/>
      <c r="D426" s="77"/>
      <c r="E426" s="77"/>
      <c r="F426" s="77"/>
      <c r="G426" s="78"/>
      <c r="H426" s="32">
        <v>132083.96</v>
      </c>
      <c r="I426" s="41">
        <f t="shared" si="34"/>
        <v>0</v>
      </c>
      <c r="J426" s="42">
        <f t="shared" si="35"/>
        <v>132083.96</v>
      </c>
    </row>
    <row r="427" spans="1:10" ht="19.5" customHeight="1">
      <c r="A427" s="25" t="s">
        <v>1114</v>
      </c>
      <c r="B427" s="76" t="s">
        <v>1115</v>
      </c>
      <c r="C427" s="77"/>
      <c r="D427" s="77"/>
      <c r="E427" s="77"/>
      <c r="F427" s="77"/>
      <c r="G427" s="78"/>
      <c r="H427" s="32">
        <v>17066.099999999999</v>
      </c>
      <c r="I427" s="41">
        <f t="shared" si="34"/>
        <v>0</v>
      </c>
      <c r="J427" s="42">
        <f t="shared" si="35"/>
        <v>17066.099999999999</v>
      </c>
    </row>
    <row r="428" spans="1:10" ht="15.75" customHeight="1">
      <c r="A428" s="21" t="s">
        <v>1116</v>
      </c>
      <c r="B428" s="22" t="s">
        <v>1117</v>
      </c>
      <c r="C428" s="21" t="s">
        <v>1118</v>
      </c>
      <c r="D428" s="22" t="s">
        <v>267</v>
      </c>
      <c r="E428" s="22" t="s">
        <v>268</v>
      </c>
      <c r="F428" s="23">
        <v>4</v>
      </c>
      <c r="G428" s="24">
        <v>382.75</v>
      </c>
      <c r="H428" s="30">
        <v>1531</v>
      </c>
      <c r="I428" s="39">
        <f t="shared" si="34"/>
        <v>0</v>
      </c>
      <c r="J428" s="40">
        <f t="shared" si="35"/>
        <v>1531</v>
      </c>
    </row>
    <row r="429" spans="1:10" ht="15.75" customHeight="1">
      <c r="A429" s="21" t="s">
        <v>1119</v>
      </c>
      <c r="B429" s="22" t="s">
        <v>1120</v>
      </c>
      <c r="C429" s="21" t="s">
        <v>1121</v>
      </c>
      <c r="D429" s="22" t="s">
        <v>267</v>
      </c>
      <c r="E429" s="22" t="s">
        <v>277</v>
      </c>
      <c r="F429" s="23">
        <v>200</v>
      </c>
      <c r="G429" s="24">
        <v>7.01</v>
      </c>
      <c r="H429" s="30">
        <v>1402</v>
      </c>
      <c r="I429" s="39">
        <f t="shared" si="34"/>
        <v>0</v>
      </c>
      <c r="J429" s="40">
        <f t="shared" si="35"/>
        <v>1402</v>
      </c>
    </row>
    <row r="430" spans="1:10" ht="15.75" customHeight="1">
      <c r="A430" s="21" t="s">
        <v>1122</v>
      </c>
      <c r="B430" s="22" t="s">
        <v>1123</v>
      </c>
      <c r="C430" s="21" t="s">
        <v>1124</v>
      </c>
      <c r="D430" s="22" t="s">
        <v>240</v>
      </c>
      <c r="E430" s="22" t="s">
        <v>67</v>
      </c>
      <c r="F430" s="23">
        <v>20</v>
      </c>
      <c r="G430" s="24">
        <v>28.41</v>
      </c>
      <c r="H430" s="30">
        <v>568.20000000000005</v>
      </c>
      <c r="I430" s="39">
        <f t="shared" si="34"/>
        <v>0</v>
      </c>
      <c r="J430" s="40">
        <f t="shared" si="35"/>
        <v>568.20000000000005</v>
      </c>
    </row>
    <row r="431" spans="1:10" ht="15.75" customHeight="1">
      <c r="A431" s="21" t="s">
        <v>1125</v>
      </c>
      <c r="B431" s="22" t="s">
        <v>1126</v>
      </c>
      <c r="C431" s="21" t="s">
        <v>1127</v>
      </c>
      <c r="D431" s="22" t="s">
        <v>42</v>
      </c>
      <c r="E431" s="22" t="s">
        <v>67</v>
      </c>
      <c r="F431" s="23">
        <v>60</v>
      </c>
      <c r="G431" s="24">
        <v>14.52</v>
      </c>
      <c r="H431" s="30">
        <v>871.2</v>
      </c>
      <c r="I431" s="39">
        <f t="shared" si="34"/>
        <v>0</v>
      </c>
      <c r="J431" s="40">
        <f t="shared" si="35"/>
        <v>871.2</v>
      </c>
    </row>
    <row r="432" spans="1:10" ht="15.75" customHeight="1">
      <c r="A432" s="21" t="s">
        <v>1128</v>
      </c>
      <c r="B432" s="22" t="s">
        <v>1129</v>
      </c>
      <c r="C432" s="21" t="s">
        <v>1130</v>
      </c>
      <c r="D432" s="22" t="s">
        <v>42</v>
      </c>
      <c r="E432" s="22" t="s">
        <v>67</v>
      </c>
      <c r="F432" s="23">
        <v>230</v>
      </c>
      <c r="G432" s="24">
        <v>55.19</v>
      </c>
      <c r="H432" s="30">
        <v>12693.7</v>
      </c>
      <c r="I432" s="39">
        <f t="shared" si="34"/>
        <v>0</v>
      </c>
      <c r="J432" s="40">
        <f t="shared" si="35"/>
        <v>12693.7</v>
      </c>
    </row>
    <row r="433" spans="1:10" ht="19.5" customHeight="1">
      <c r="A433" s="25" t="s">
        <v>1131</v>
      </c>
      <c r="B433" s="76" t="s">
        <v>1132</v>
      </c>
      <c r="C433" s="77"/>
      <c r="D433" s="77"/>
      <c r="E433" s="77"/>
      <c r="F433" s="77"/>
      <c r="G433" s="78"/>
      <c r="H433" s="32">
        <v>7552.35</v>
      </c>
      <c r="I433" s="41">
        <f t="shared" si="34"/>
        <v>0</v>
      </c>
      <c r="J433" s="42">
        <f t="shared" si="35"/>
        <v>7552.35</v>
      </c>
    </row>
    <row r="434" spans="1:10" ht="19.5" customHeight="1">
      <c r="A434" s="25" t="s">
        <v>1133</v>
      </c>
      <c r="B434" s="76" t="s">
        <v>1134</v>
      </c>
      <c r="C434" s="77"/>
      <c r="D434" s="77"/>
      <c r="E434" s="77"/>
      <c r="F434" s="77"/>
      <c r="G434" s="78"/>
      <c r="H434" s="32">
        <v>3144.44</v>
      </c>
      <c r="I434" s="41">
        <f t="shared" si="34"/>
        <v>0</v>
      </c>
      <c r="J434" s="42">
        <f t="shared" si="35"/>
        <v>3144.44</v>
      </c>
    </row>
    <row r="435" spans="1:10" ht="15.75" customHeight="1">
      <c r="A435" s="21" t="s">
        <v>1135</v>
      </c>
      <c r="B435" s="22" t="s">
        <v>1136</v>
      </c>
      <c r="C435" s="21" t="s">
        <v>1137</v>
      </c>
      <c r="D435" s="22" t="s">
        <v>47</v>
      </c>
      <c r="E435" s="22" t="s">
        <v>272</v>
      </c>
      <c r="F435" s="23">
        <v>2</v>
      </c>
      <c r="G435" s="24">
        <v>689.64</v>
      </c>
      <c r="H435" s="30">
        <v>1379.28</v>
      </c>
      <c r="I435" s="39">
        <f t="shared" si="34"/>
        <v>0</v>
      </c>
      <c r="J435" s="40">
        <f t="shared" si="35"/>
        <v>1379.28</v>
      </c>
    </row>
    <row r="436" spans="1:10" ht="15.75" customHeight="1">
      <c r="A436" s="21" t="s">
        <v>1138</v>
      </c>
      <c r="B436" s="22" t="s">
        <v>1139</v>
      </c>
      <c r="C436" s="21" t="s">
        <v>1140</v>
      </c>
      <c r="D436" s="22" t="s">
        <v>42</v>
      </c>
      <c r="E436" s="22" t="s">
        <v>251</v>
      </c>
      <c r="F436" s="23">
        <v>4</v>
      </c>
      <c r="G436" s="24">
        <v>89.54</v>
      </c>
      <c r="H436" s="30">
        <v>358.16</v>
      </c>
      <c r="I436" s="39">
        <f t="shared" si="34"/>
        <v>0</v>
      </c>
      <c r="J436" s="40">
        <f t="shared" si="35"/>
        <v>358.16</v>
      </c>
    </row>
    <row r="437" spans="1:10" ht="15.75" customHeight="1">
      <c r="A437" s="21" t="s">
        <v>1141</v>
      </c>
      <c r="B437" s="22" t="s">
        <v>1142</v>
      </c>
      <c r="C437" s="21" t="s">
        <v>1143</v>
      </c>
      <c r="D437" s="22" t="s">
        <v>42</v>
      </c>
      <c r="E437" s="22" t="s">
        <v>67</v>
      </c>
      <c r="F437" s="23">
        <v>3</v>
      </c>
      <c r="G437" s="24">
        <v>83.8</v>
      </c>
      <c r="H437" s="30">
        <v>251.4</v>
      </c>
      <c r="I437" s="39">
        <f t="shared" si="34"/>
        <v>0</v>
      </c>
      <c r="J437" s="40">
        <f t="shared" si="35"/>
        <v>251.4</v>
      </c>
    </row>
    <row r="438" spans="1:10" ht="15.75" customHeight="1">
      <c r="A438" s="21" t="s">
        <v>1144</v>
      </c>
      <c r="B438" s="22" t="s">
        <v>1145</v>
      </c>
      <c r="C438" s="21" t="s">
        <v>1146</v>
      </c>
      <c r="D438" s="22" t="s">
        <v>42</v>
      </c>
      <c r="E438" s="22" t="s">
        <v>251</v>
      </c>
      <c r="F438" s="23">
        <v>2</v>
      </c>
      <c r="G438" s="24">
        <v>8.16</v>
      </c>
      <c r="H438" s="30">
        <v>16.32</v>
      </c>
      <c r="I438" s="39">
        <f t="shared" si="34"/>
        <v>0</v>
      </c>
      <c r="J438" s="40">
        <f t="shared" si="35"/>
        <v>16.32</v>
      </c>
    </row>
    <row r="439" spans="1:10" ht="15.75" customHeight="1">
      <c r="A439" s="21" t="s">
        <v>1147</v>
      </c>
      <c r="B439" s="22" t="s">
        <v>1148</v>
      </c>
      <c r="C439" s="21" t="s">
        <v>1149</v>
      </c>
      <c r="D439" s="22" t="s">
        <v>42</v>
      </c>
      <c r="E439" s="22" t="s">
        <v>251</v>
      </c>
      <c r="F439" s="23">
        <v>1</v>
      </c>
      <c r="G439" s="24">
        <v>120.31</v>
      </c>
      <c r="H439" s="30">
        <v>120.31</v>
      </c>
      <c r="I439" s="39">
        <f t="shared" si="34"/>
        <v>0</v>
      </c>
      <c r="J439" s="40">
        <f t="shared" si="35"/>
        <v>120.31</v>
      </c>
    </row>
    <row r="440" spans="1:10" ht="15.75" customHeight="1">
      <c r="A440" s="21" t="s">
        <v>1150</v>
      </c>
      <c r="B440" s="22" t="s">
        <v>785</v>
      </c>
      <c r="C440" s="21" t="s">
        <v>786</v>
      </c>
      <c r="D440" s="22" t="s">
        <v>42</v>
      </c>
      <c r="E440" s="22" t="s">
        <v>251</v>
      </c>
      <c r="F440" s="23">
        <v>2</v>
      </c>
      <c r="G440" s="24">
        <v>31.06</v>
      </c>
      <c r="H440" s="30">
        <v>62.12</v>
      </c>
      <c r="I440" s="39">
        <f t="shared" si="34"/>
        <v>0</v>
      </c>
      <c r="J440" s="40">
        <f t="shared" si="35"/>
        <v>62.12</v>
      </c>
    </row>
    <row r="441" spans="1:10" ht="15.75" customHeight="1">
      <c r="A441" s="21" t="s">
        <v>1151</v>
      </c>
      <c r="B441" s="22" t="s">
        <v>1152</v>
      </c>
      <c r="C441" s="21" t="s">
        <v>1153</v>
      </c>
      <c r="D441" s="22" t="s">
        <v>47</v>
      </c>
      <c r="E441" s="22" t="s">
        <v>272</v>
      </c>
      <c r="F441" s="23">
        <v>1</v>
      </c>
      <c r="G441" s="24">
        <v>956.85</v>
      </c>
      <c r="H441" s="30">
        <v>956.85</v>
      </c>
      <c r="I441" s="39">
        <f t="shared" ref="I441:I504" si="36">$I$3</f>
        <v>0</v>
      </c>
      <c r="J441" s="40">
        <f t="shared" si="35"/>
        <v>956.85</v>
      </c>
    </row>
    <row r="442" spans="1:10" ht="19.5" customHeight="1">
      <c r="A442" s="25" t="s">
        <v>1154</v>
      </c>
      <c r="B442" s="76" t="s">
        <v>1155</v>
      </c>
      <c r="C442" s="77"/>
      <c r="D442" s="77"/>
      <c r="E442" s="77"/>
      <c r="F442" s="77"/>
      <c r="G442" s="78"/>
      <c r="H442" s="32">
        <v>1947.59</v>
      </c>
      <c r="I442" s="41">
        <f t="shared" si="36"/>
        <v>0</v>
      </c>
      <c r="J442" s="42">
        <f t="shared" si="35"/>
        <v>1947.59</v>
      </c>
    </row>
    <row r="443" spans="1:10" ht="15.75" customHeight="1">
      <c r="A443" s="21" t="s">
        <v>1156</v>
      </c>
      <c r="B443" s="22" t="s">
        <v>1157</v>
      </c>
      <c r="C443" s="21" t="s">
        <v>1158</v>
      </c>
      <c r="D443" s="22" t="s">
        <v>47</v>
      </c>
      <c r="E443" s="22" t="s">
        <v>272</v>
      </c>
      <c r="F443" s="23">
        <v>1</v>
      </c>
      <c r="G443" s="24">
        <v>144.83000000000001</v>
      </c>
      <c r="H443" s="30">
        <v>144.83000000000001</v>
      </c>
      <c r="I443" s="39">
        <f t="shared" si="36"/>
        <v>0</v>
      </c>
      <c r="J443" s="40">
        <f t="shared" ref="J443:J445" si="37">H443-(H443*I443)</f>
        <v>144.83000000000001</v>
      </c>
    </row>
    <row r="444" spans="1:10" ht="15.75" customHeight="1">
      <c r="A444" s="21" t="s">
        <v>1159</v>
      </c>
      <c r="B444" s="22" t="s">
        <v>1160</v>
      </c>
      <c r="C444" s="21" t="s">
        <v>1161</v>
      </c>
      <c r="D444" s="22" t="s">
        <v>47</v>
      </c>
      <c r="E444" s="22" t="s">
        <v>272</v>
      </c>
      <c r="F444" s="23">
        <v>1</v>
      </c>
      <c r="G444" s="24">
        <v>130.18</v>
      </c>
      <c r="H444" s="30">
        <v>130.18</v>
      </c>
      <c r="I444" s="39">
        <f t="shared" si="36"/>
        <v>0</v>
      </c>
      <c r="J444" s="40">
        <f t="shared" si="37"/>
        <v>130.18</v>
      </c>
    </row>
    <row r="445" spans="1:10" ht="15.75" customHeight="1">
      <c r="A445" s="21" t="s">
        <v>1162</v>
      </c>
      <c r="B445" s="22" t="s">
        <v>1163</v>
      </c>
      <c r="C445" s="21" t="s">
        <v>1164</v>
      </c>
      <c r="D445" s="22" t="s">
        <v>42</v>
      </c>
      <c r="E445" s="22" t="s">
        <v>251</v>
      </c>
      <c r="F445" s="23">
        <v>5</v>
      </c>
      <c r="G445" s="24">
        <v>82.14</v>
      </c>
      <c r="H445" s="30">
        <v>410.7</v>
      </c>
      <c r="I445" s="39">
        <f t="shared" si="36"/>
        <v>0</v>
      </c>
      <c r="J445" s="40">
        <f t="shared" si="37"/>
        <v>410.7</v>
      </c>
    </row>
    <row r="446" spans="1:10" ht="15.75" customHeight="1">
      <c r="A446" s="21" t="s">
        <v>1165</v>
      </c>
      <c r="B446" s="22" t="s">
        <v>1166</v>
      </c>
      <c r="C446" s="21" t="s">
        <v>1167</v>
      </c>
      <c r="D446" s="22" t="s">
        <v>42</v>
      </c>
      <c r="E446" s="22" t="s">
        <v>251</v>
      </c>
      <c r="F446" s="23">
        <v>5</v>
      </c>
      <c r="G446" s="24">
        <v>14.83</v>
      </c>
      <c r="H446" s="30">
        <v>74.150000000000006</v>
      </c>
      <c r="I446" s="39">
        <f t="shared" si="36"/>
        <v>0</v>
      </c>
      <c r="J446" s="40">
        <f>H446-(H446*I446)</f>
        <v>74.150000000000006</v>
      </c>
    </row>
    <row r="447" spans="1:10" ht="15.75" customHeight="1">
      <c r="A447" s="21" t="s">
        <v>1168</v>
      </c>
      <c r="B447" s="22" t="s">
        <v>1139</v>
      </c>
      <c r="C447" s="21" t="s">
        <v>1140</v>
      </c>
      <c r="D447" s="22" t="s">
        <v>42</v>
      </c>
      <c r="E447" s="22" t="s">
        <v>251</v>
      </c>
      <c r="F447" s="23">
        <v>4</v>
      </c>
      <c r="G447" s="24">
        <v>89.54</v>
      </c>
      <c r="H447" s="30">
        <v>358.16</v>
      </c>
      <c r="I447" s="39">
        <f t="shared" si="36"/>
        <v>0</v>
      </c>
      <c r="J447" s="40">
        <f t="shared" ref="J447:J510" si="38">H447-(H447*I447)</f>
        <v>358.16</v>
      </c>
    </row>
    <row r="448" spans="1:10" ht="15.75" customHeight="1">
      <c r="A448" s="21" t="s">
        <v>1169</v>
      </c>
      <c r="B448" s="22" t="s">
        <v>1170</v>
      </c>
      <c r="C448" s="21" t="s">
        <v>1171</v>
      </c>
      <c r="D448" s="22" t="s">
        <v>47</v>
      </c>
      <c r="E448" s="22" t="s">
        <v>272</v>
      </c>
      <c r="F448" s="23">
        <v>1</v>
      </c>
      <c r="G448" s="24">
        <v>16.399999999999999</v>
      </c>
      <c r="H448" s="30">
        <v>16.399999999999999</v>
      </c>
      <c r="I448" s="39">
        <f t="shared" si="36"/>
        <v>0</v>
      </c>
      <c r="J448" s="40">
        <f t="shared" si="38"/>
        <v>16.399999999999999</v>
      </c>
    </row>
    <row r="449" spans="1:10" ht="15.75" customHeight="1">
      <c r="A449" s="21" t="s">
        <v>1172</v>
      </c>
      <c r="B449" s="22" t="s">
        <v>1173</v>
      </c>
      <c r="C449" s="21" t="s">
        <v>1174</v>
      </c>
      <c r="D449" s="22" t="s">
        <v>47</v>
      </c>
      <c r="E449" s="22" t="s">
        <v>272</v>
      </c>
      <c r="F449" s="23">
        <v>1</v>
      </c>
      <c r="G449" s="24">
        <v>813.17</v>
      </c>
      <c r="H449" s="30">
        <v>813.17</v>
      </c>
      <c r="I449" s="39">
        <f t="shared" si="36"/>
        <v>0</v>
      </c>
      <c r="J449" s="40">
        <f t="shared" si="38"/>
        <v>813.17</v>
      </c>
    </row>
    <row r="450" spans="1:10" ht="19.5" customHeight="1">
      <c r="A450" s="25" t="s">
        <v>1175</v>
      </c>
      <c r="B450" s="76" t="s">
        <v>1176</v>
      </c>
      <c r="C450" s="77"/>
      <c r="D450" s="77"/>
      <c r="E450" s="77"/>
      <c r="F450" s="77"/>
      <c r="G450" s="78"/>
      <c r="H450" s="32">
        <v>2460.3200000000002</v>
      </c>
      <c r="I450" s="41">
        <f t="shared" si="36"/>
        <v>0</v>
      </c>
      <c r="J450" s="42">
        <f t="shared" si="38"/>
        <v>2460.3200000000002</v>
      </c>
    </row>
    <row r="451" spans="1:10" ht="15.75" customHeight="1">
      <c r="A451" s="21" t="s">
        <v>1177</v>
      </c>
      <c r="B451" s="22" t="s">
        <v>1178</v>
      </c>
      <c r="C451" s="21" t="s">
        <v>1179</v>
      </c>
      <c r="D451" s="22" t="s">
        <v>562</v>
      </c>
      <c r="E451" s="22" t="s">
        <v>272</v>
      </c>
      <c r="F451" s="23">
        <v>5</v>
      </c>
      <c r="G451" s="24">
        <v>351.95</v>
      </c>
      <c r="H451" s="30">
        <v>1759.75</v>
      </c>
      <c r="I451" s="39">
        <f t="shared" si="36"/>
        <v>0</v>
      </c>
      <c r="J451" s="40">
        <f t="shared" si="38"/>
        <v>1759.75</v>
      </c>
    </row>
    <row r="452" spans="1:10" ht="15.75" customHeight="1">
      <c r="A452" s="21" t="s">
        <v>1180</v>
      </c>
      <c r="B452" s="22" t="s">
        <v>369</v>
      </c>
      <c r="C452" s="21" t="s">
        <v>1181</v>
      </c>
      <c r="D452" s="22" t="s">
        <v>42</v>
      </c>
      <c r="E452" s="22" t="s">
        <v>251</v>
      </c>
      <c r="F452" s="23">
        <v>24</v>
      </c>
      <c r="G452" s="24">
        <v>13.53</v>
      </c>
      <c r="H452" s="30">
        <v>324.72000000000003</v>
      </c>
      <c r="I452" s="39">
        <f t="shared" si="36"/>
        <v>0</v>
      </c>
      <c r="J452" s="40">
        <f t="shared" si="38"/>
        <v>324.72000000000003</v>
      </c>
    </row>
    <row r="453" spans="1:10" ht="15.75" customHeight="1">
      <c r="A453" s="21" t="s">
        <v>1182</v>
      </c>
      <c r="B453" s="22" t="s">
        <v>1166</v>
      </c>
      <c r="C453" s="21" t="s">
        <v>1167</v>
      </c>
      <c r="D453" s="22" t="s">
        <v>42</v>
      </c>
      <c r="E453" s="22" t="s">
        <v>251</v>
      </c>
      <c r="F453" s="23">
        <v>5</v>
      </c>
      <c r="G453" s="24">
        <v>14.83</v>
      </c>
      <c r="H453" s="30">
        <v>74.150000000000006</v>
      </c>
      <c r="I453" s="39">
        <f t="shared" si="36"/>
        <v>0</v>
      </c>
      <c r="J453" s="40">
        <f t="shared" si="38"/>
        <v>74.150000000000006</v>
      </c>
    </row>
    <row r="454" spans="1:10" ht="15.75" customHeight="1">
      <c r="A454" s="21" t="s">
        <v>1183</v>
      </c>
      <c r="B454" s="22" t="s">
        <v>1184</v>
      </c>
      <c r="C454" s="21" t="s">
        <v>1185</v>
      </c>
      <c r="D454" s="22" t="s">
        <v>47</v>
      </c>
      <c r="E454" s="22" t="s">
        <v>272</v>
      </c>
      <c r="F454" s="23">
        <v>30</v>
      </c>
      <c r="G454" s="24">
        <v>3.15</v>
      </c>
      <c r="H454" s="30">
        <v>94.5</v>
      </c>
      <c r="I454" s="39">
        <f t="shared" si="36"/>
        <v>0</v>
      </c>
      <c r="J454" s="40">
        <f t="shared" si="38"/>
        <v>94.5</v>
      </c>
    </row>
    <row r="455" spans="1:10" ht="15.75" customHeight="1">
      <c r="A455" s="21" t="s">
        <v>1186</v>
      </c>
      <c r="B455" s="22" t="s">
        <v>1187</v>
      </c>
      <c r="C455" s="21" t="s">
        <v>1188</v>
      </c>
      <c r="D455" s="22" t="s">
        <v>47</v>
      </c>
      <c r="E455" s="22" t="s">
        <v>272</v>
      </c>
      <c r="F455" s="23">
        <v>20</v>
      </c>
      <c r="G455" s="24">
        <v>2.86</v>
      </c>
      <c r="H455" s="30">
        <v>57.2</v>
      </c>
      <c r="I455" s="39">
        <f t="shared" si="36"/>
        <v>0</v>
      </c>
      <c r="J455" s="40">
        <f>H455-(H455*I455)</f>
        <v>57.2</v>
      </c>
    </row>
    <row r="456" spans="1:10" ht="15.75" customHeight="1">
      <c r="A456" s="21" t="s">
        <v>1189</v>
      </c>
      <c r="B456" s="22" t="s">
        <v>1190</v>
      </c>
      <c r="C456" s="21" t="s">
        <v>1191</v>
      </c>
      <c r="D456" s="22" t="s">
        <v>47</v>
      </c>
      <c r="E456" s="22" t="s">
        <v>272</v>
      </c>
      <c r="F456" s="23">
        <v>60</v>
      </c>
      <c r="G456" s="24">
        <v>2.5</v>
      </c>
      <c r="H456" s="30">
        <v>150</v>
      </c>
      <c r="I456" s="39">
        <f t="shared" si="36"/>
        <v>0</v>
      </c>
      <c r="J456" s="40">
        <f t="shared" si="38"/>
        <v>150</v>
      </c>
    </row>
    <row r="457" spans="1:10" ht="19.5" customHeight="1">
      <c r="A457" s="25" t="s">
        <v>1192</v>
      </c>
      <c r="B457" s="76" t="s">
        <v>1193</v>
      </c>
      <c r="C457" s="77"/>
      <c r="D457" s="77"/>
      <c r="E457" s="77"/>
      <c r="F457" s="77"/>
      <c r="G457" s="78"/>
      <c r="H457" s="32">
        <v>48599.44</v>
      </c>
      <c r="I457" s="41">
        <f t="shared" si="36"/>
        <v>0</v>
      </c>
      <c r="J457" s="42">
        <f t="shared" si="38"/>
        <v>48599.44</v>
      </c>
    </row>
    <row r="458" spans="1:10" ht="15.75" customHeight="1">
      <c r="A458" s="21" t="s">
        <v>1194</v>
      </c>
      <c r="B458" s="22" t="s">
        <v>1195</v>
      </c>
      <c r="C458" s="21" t="s">
        <v>1196</v>
      </c>
      <c r="D458" s="22" t="s">
        <v>98</v>
      </c>
      <c r="E458" s="22" t="s">
        <v>251</v>
      </c>
      <c r="F458" s="23">
        <v>22</v>
      </c>
      <c r="G458" s="24">
        <v>29.86</v>
      </c>
      <c r="H458" s="30">
        <v>656.92</v>
      </c>
      <c r="I458" s="39">
        <f t="shared" si="36"/>
        <v>0</v>
      </c>
      <c r="J458" s="40">
        <f t="shared" si="38"/>
        <v>656.92</v>
      </c>
    </row>
    <row r="459" spans="1:10" ht="15.75" customHeight="1">
      <c r="A459" s="21" t="s">
        <v>1197</v>
      </c>
      <c r="B459" s="22" t="s">
        <v>1198</v>
      </c>
      <c r="C459" s="21" t="s">
        <v>1199</v>
      </c>
      <c r="D459" s="22" t="s">
        <v>59</v>
      </c>
      <c r="E459" s="22" t="s">
        <v>67</v>
      </c>
      <c r="F459" s="23">
        <v>33</v>
      </c>
      <c r="G459" s="24">
        <v>106.92</v>
      </c>
      <c r="H459" s="30">
        <v>3528.36</v>
      </c>
      <c r="I459" s="39">
        <f t="shared" si="36"/>
        <v>0</v>
      </c>
      <c r="J459" s="40">
        <f t="shared" si="38"/>
        <v>3528.36</v>
      </c>
    </row>
    <row r="460" spans="1:10" ht="15.75" customHeight="1">
      <c r="A460" s="21" t="s">
        <v>1200</v>
      </c>
      <c r="B460" s="22" t="s">
        <v>1201</v>
      </c>
      <c r="C460" s="21" t="s">
        <v>1202</v>
      </c>
      <c r="D460" s="22" t="s">
        <v>59</v>
      </c>
      <c r="E460" s="22" t="s">
        <v>251</v>
      </c>
      <c r="F460" s="23">
        <v>1</v>
      </c>
      <c r="G460" s="24">
        <v>58.75</v>
      </c>
      <c r="H460" s="30">
        <v>58.75</v>
      </c>
      <c r="I460" s="39">
        <f t="shared" si="36"/>
        <v>0</v>
      </c>
      <c r="J460" s="40">
        <f t="shared" si="38"/>
        <v>58.75</v>
      </c>
    </row>
    <row r="461" spans="1:10" ht="15.75" customHeight="1">
      <c r="A461" s="21" t="s">
        <v>1203</v>
      </c>
      <c r="B461" s="22" t="s">
        <v>1204</v>
      </c>
      <c r="C461" s="21" t="s">
        <v>1205</v>
      </c>
      <c r="D461" s="22" t="s">
        <v>59</v>
      </c>
      <c r="E461" s="22" t="s">
        <v>251</v>
      </c>
      <c r="F461" s="23">
        <v>1</v>
      </c>
      <c r="G461" s="24">
        <v>17.04</v>
      </c>
      <c r="H461" s="30">
        <v>17.04</v>
      </c>
      <c r="I461" s="39">
        <f t="shared" si="36"/>
        <v>0</v>
      </c>
      <c r="J461" s="40">
        <f t="shared" si="38"/>
        <v>17.04</v>
      </c>
    </row>
    <row r="462" spans="1:10" ht="15.75" customHeight="1">
      <c r="A462" s="21" t="s">
        <v>1206</v>
      </c>
      <c r="B462" s="22" t="s">
        <v>1207</v>
      </c>
      <c r="C462" s="21" t="s">
        <v>1208</v>
      </c>
      <c r="D462" s="22" t="s">
        <v>1209</v>
      </c>
      <c r="E462" s="22" t="s">
        <v>67</v>
      </c>
      <c r="F462" s="23">
        <v>3</v>
      </c>
      <c r="G462" s="24">
        <v>11.24</v>
      </c>
      <c r="H462" s="30">
        <v>33.72</v>
      </c>
      <c r="I462" s="39">
        <f t="shared" si="36"/>
        <v>0</v>
      </c>
      <c r="J462" s="40">
        <f t="shared" si="38"/>
        <v>33.72</v>
      </c>
    </row>
    <row r="463" spans="1:10" ht="15.75" customHeight="1">
      <c r="A463" s="21" t="s">
        <v>1210</v>
      </c>
      <c r="B463" s="22" t="s">
        <v>1211</v>
      </c>
      <c r="C463" s="21" t="s">
        <v>1212</v>
      </c>
      <c r="D463" s="22" t="s">
        <v>47</v>
      </c>
      <c r="E463" s="22" t="s">
        <v>272</v>
      </c>
      <c r="F463" s="23">
        <v>5</v>
      </c>
      <c r="G463" s="24">
        <v>9.92</v>
      </c>
      <c r="H463" s="30">
        <v>49.6</v>
      </c>
      <c r="I463" s="39">
        <f t="shared" si="36"/>
        <v>0</v>
      </c>
      <c r="J463" s="40">
        <f t="shared" si="38"/>
        <v>49.6</v>
      </c>
    </row>
    <row r="464" spans="1:10" ht="15.75" customHeight="1">
      <c r="A464" s="21" t="s">
        <v>1213</v>
      </c>
      <c r="B464" s="22" t="s">
        <v>1214</v>
      </c>
      <c r="C464" s="21" t="s">
        <v>1215</v>
      </c>
      <c r="D464" s="22" t="s">
        <v>47</v>
      </c>
      <c r="E464" s="22" t="s">
        <v>272</v>
      </c>
      <c r="F464" s="23">
        <v>5</v>
      </c>
      <c r="G464" s="24">
        <v>6.52</v>
      </c>
      <c r="H464" s="30">
        <v>32.6</v>
      </c>
      <c r="I464" s="39">
        <f t="shared" si="36"/>
        <v>0</v>
      </c>
      <c r="J464" s="40">
        <f>H464-(H464*I464)</f>
        <v>32.6</v>
      </c>
    </row>
    <row r="465" spans="1:10" ht="15.75" customHeight="1">
      <c r="A465" s="21" t="s">
        <v>1216</v>
      </c>
      <c r="B465" s="22" t="s">
        <v>384</v>
      </c>
      <c r="C465" s="21" t="s">
        <v>385</v>
      </c>
      <c r="D465" s="22" t="s">
        <v>42</v>
      </c>
      <c r="E465" s="22" t="s">
        <v>67</v>
      </c>
      <c r="F465" s="23">
        <v>330</v>
      </c>
      <c r="G465" s="24">
        <v>22.86</v>
      </c>
      <c r="H465" s="30">
        <v>7543.8</v>
      </c>
      <c r="I465" s="39">
        <f t="shared" si="36"/>
        <v>0</v>
      </c>
      <c r="J465" s="40">
        <f t="shared" si="38"/>
        <v>7543.8</v>
      </c>
    </row>
    <row r="466" spans="1:10" ht="15.75" customHeight="1">
      <c r="A466" s="21" t="s">
        <v>1217</v>
      </c>
      <c r="B466" s="22" t="s">
        <v>1218</v>
      </c>
      <c r="C466" s="21" t="s">
        <v>1219</v>
      </c>
      <c r="D466" s="22" t="s">
        <v>42</v>
      </c>
      <c r="E466" s="22" t="s">
        <v>67</v>
      </c>
      <c r="F466" s="23">
        <v>16</v>
      </c>
      <c r="G466" s="24">
        <v>33.19</v>
      </c>
      <c r="H466" s="30">
        <v>531.04</v>
      </c>
      <c r="I466" s="39">
        <f t="shared" si="36"/>
        <v>0</v>
      </c>
      <c r="J466" s="40">
        <f t="shared" si="38"/>
        <v>531.04</v>
      </c>
    </row>
    <row r="467" spans="1:10" ht="15.75" customHeight="1">
      <c r="A467" s="21" t="s">
        <v>1220</v>
      </c>
      <c r="B467" s="22" t="s">
        <v>1221</v>
      </c>
      <c r="C467" s="21" t="s">
        <v>1222</v>
      </c>
      <c r="D467" s="22" t="s">
        <v>47</v>
      </c>
      <c r="E467" s="22" t="s">
        <v>272</v>
      </c>
      <c r="F467" s="23">
        <v>220</v>
      </c>
      <c r="G467" s="24">
        <v>1.89</v>
      </c>
      <c r="H467" s="30">
        <v>415.8</v>
      </c>
      <c r="I467" s="39">
        <f t="shared" si="36"/>
        <v>0</v>
      </c>
      <c r="J467" s="40">
        <f t="shared" si="38"/>
        <v>415.8</v>
      </c>
    </row>
    <row r="468" spans="1:10" ht="15.75" customHeight="1">
      <c r="A468" s="21" t="s">
        <v>1223</v>
      </c>
      <c r="B468" s="22" t="s">
        <v>1224</v>
      </c>
      <c r="C468" s="21" t="s">
        <v>1225</v>
      </c>
      <c r="D468" s="22" t="s">
        <v>267</v>
      </c>
      <c r="E468" s="22" t="s">
        <v>251</v>
      </c>
      <c r="F468" s="23">
        <v>12</v>
      </c>
      <c r="G468" s="24">
        <v>2.2599999999999998</v>
      </c>
      <c r="H468" s="30">
        <v>27.12</v>
      </c>
      <c r="I468" s="39">
        <f t="shared" si="36"/>
        <v>0</v>
      </c>
      <c r="J468" s="40">
        <f t="shared" si="38"/>
        <v>27.12</v>
      </c>
    </row>
    <row r="469" spans="1:10" ht="15.75" customHeight="1">
      <c r="A469" s="21" t="s">
        <v>1226</v>
      </c>
      <c r="B469" s="22" t="s">
        <v>1227</v>
      </c>
      <c r="C469" s="21" t="s">
        <v>1228</v>
      </c>
      <c r="D469" s="22" t="s">
        <v>42</v>
      </c>
      <c r="E469" s="22" t="s">
        <v>251</v>
      </c>
      <c r="F469" s="23">
        <v>5</v>
      </c>
      <c r="G469" s="24">
        <v>24.6</v>
      </c>
      <c r="H469" s="30">
        <v>123</v>
      </c>
      <c r="I469" s="39">
        <f t="shared" si="36"/>
        <v>0</v>
      </c>
      <c r="J469" s="40">
        <f t="shared" si="38"/>
        <v>123</v>
      </c>
    </row>
    <row r="470" spans="1:10" ht="15.75" customHeight="1">
      <c r="A470" s="21" t="s">
        <v>1229</v>
      </c>
      <c r="B470" s="22" t="s">
        <v>366</v>
      </c>
      <c r="C470" s="21" t="s">
        <v>367</v>
      </c>
      <c r="D470" s="22" t="s">
        <v>42</v>
      </c>
      <c r="E470" s="22" t="s">
        <v>251</v>
      </c>
      <c r="F470" s="23">
        <v>10</v>
      </c>
      <c r="G470" s="24">
        <v>26.42</v>
      </c>
      <c r="H470" s="30">
        <v>264.2</v>
      </c>
      <c r="I470" s="39">
        <f t="shared" si="36"/>
        <v>0</v>
      </c>
      <c r="J470" s="40">
        <f t="shared" si="38"/>
        <v>264.2</v>
      </c>
    </row>
    <row r="471" spans="1:10" ht="15.75" customHeight="1">
      <c r="A471" s="21" t="s">
        <v>1230</v>
      </c>
      <c r="B471" s="22" t="s">
        <v>345</v>
      </c>
      <c r="C471" s="21" t="s">
        <v>1231</v>
      </c>
      <c r="D471" s="22" t="s">
        <v>42</v>
      </c>
      <c r="E471" s="22" t="s">
        <v>67</v>
      </c>
      <c r="F471" s="23">
        <v>1600</v>
      </c>
      <c r="G471" s="24">
        <v>6.26</v>
      </c>
      <c r="H471" s="30">
        <v>10016</v>
      </c>
      <c r="I471" s="39">
        <f t="shared" si="36"/>
        <v>0</v>
      </c>
      <c r="J471" s="40">
        <f t="shared" si="38"/>
        <v>10016</v>
      </c>
    </row>
    <row r="472" spans="1:10" ht="15.75" customHeight="1">
      <c r="A472" s="21" t="s">
        <v>1232</v>
      </c>
      <c r="B472" s="22" t="s">
        <v>1233</v>
      </c>
      <c r="C472" s="21" t="s">
        <v>1234</v>
      </c>
      <c r="D472" s="22" t="s">
        <v>42</v>
      </c>
      <c r="E472" s="22" t="s">
        <v>67</v>
      </c>
      <c r="F472" s="23">
        <v>350</v>
      </c>
      <c r="G472" s="24">
        <v>10.33</v>
      </c>
      <c r="H472" s="30">
        <v>3615.5</v>
      </c>
      <c r="I472" s="39">
        <f t="shared" si="36"/>
        <v>0</v>
      </c>
      <c r="J472" s="40">
        <f t="shared" si="38"/>
        <v>3615.5</v>
      </c>
    </row>
    <row r="473" spans="1:10" ht="15.75" customHeight="1">
      <c r="A473" s="21" t="s">
        <v>1235</v>
      </c>
      <c r="B473" s="22" t="s">
        <v>1236</v>
      </c>
      <c r="C473" s="21" t="s">
        <v>1237</v>
      </c>
      <c r="D473" s="22" t="s">
        <v>42</v>
      </c>
      <c r="E473" s="22" t="s">
        <v>67</v>
      </c>
      <c r="F473" s="23">
        <v>350</v>
      </c>
      <c r="G473" s="24">
        <v>13.48</v>
      </c>
      <c r="H473" s="30">
        <v>4718</v>
      </c>
      <c r="I473" s="39">
        <f t="shared" si="36"/>
        <v>0</v>
      </c>
      <c r="J473" s="40">
        <f>H473-(H473*I473)</f>
        <v>4718</v>
      </c>
    </row>
    <row r="474" spans="1:10" ht="15.75" customHeight="1">
      <c r="A474" s="21" t="s">
        <v>1238</v>
      </c>
      <c r="B474" s="22" t="s">
        <v>1239</v>
      </c>
      <c r="C474" s="21" t="s">
        <v>1240</v>
      </c>
      <c r="D474" s="22" t="s">
        <v>42</v>
      </c>
      <c r="E474" s="22" t="s">
        <v>251</v>
      </c>
      <c r="F474" s="23">
        <v>5</v>
      </c>
      <c r="G474" s="24">
        <v>87.45</v>
      </c>
      <c r="H474" s="30">
        <v>437.25</v>
      </c>
      <c r="I474" s="39">
        <f t="shared" si="36"/>
        <v>0</v>
      </c>
      <c r="J474" s="40">
        <f t="shared" si="38"/>
        <v>437.25</v>
      </c>
    </row>
    <row r="475" spans="1:10" ht="15.75" customHeight="1">
      <c r="A475" s="21" t="s">
        <v>1241</v>
      </c>
      <c r="B475" s="22" t="s">
        <v>1242</v>
      </c>
      <c r="C475" s="21" t="s">
        <v>1243</v>
      </c>
      <c r="D475" s="22" t="s">
        <v>42</v>
      </c>
      <c r="E475" s="22" t="s">
        <v>251</v>
      </c>
      <c r="F475" s="23">
        <v>2</v>
      </c>
      <c r="G475" s="24">
        <v>83.63</v>
      </c>
      <c r="H475" s="30">
        <v>167.26</v>
      </c>
      <c r="I475" s="39">
        <f t="shared" si="36"/>
        <v>0</v>
      </c>
      <c r="J475" s="40">
        <f t="shared" si="38"/>
        <v>167.26</v>
      </c>
    </row>
    <row r="476" spans="1:10" ht="15.75" customHeight="1">
      <c r="A476" s="21" t="s">
        <v>1244</v>
      </c>
      <c r="B476" s="22" t="s">
        <v>1245</v>
      </c>
      <c r="C476" s="21" t="s">
        <v>1246</v>
      </c>
      <c r="D476" s="22" t="s">
        <v>42</v>
      </c>
      <c r="E476" s="22" t="s">
        <v>251</v>
      </c>
      <c r="F476" s="23">
        <v>2</v>
      </c>
      <c r="G476" s="24">
        <v>39.74</v>
      </c>
      <c r="H476" s="30">
        <v>79.48</v>
      </c>
      <c r="I476" s="39">
        <f t="shared" si="36"/>
        <v>0</v>
      </c>
      <c r="J476" s="40">
        <f t="shared" si="38"/>
        <v>79.48</v>
      </c>
    </row>
    <row r="477" spans="1:10" ht="15.75" customHeight="1">
      <c r="A477" s="21" t="s">
        <v>1247</v>
      </c>
      <c r="B477" s="22" t="s">
        <v>396</v>
      </c>
      <c r="C477" s="21" t="s">
        <v>1248</v>
      </c>
      <c r="D477" s="22" t="s">
        <v>47</v>
      </c>
      <c r="E477" s="22" t="s">
        <v>272</v>
      </c>
      <c r="F477" s="23">
        <v>56</v>
      </c>
      <c r="G477" s="24">
        <v>223.82</v>
      </c>
      <c r="H477" s="30">
        <v>12533.92</v>
      </c>
      <c r="I477" s="39">
        <f t="shared" si="36"/>
        <v>0</v>
      </c>
      <c r="J477" s="40">
        <f t="shared" si="38"/>
        <v>12533.92</v>
      </c>
    </row>
    <row r="478" spans="1:10" ht="15.75" customHeight="1">
      <c r="A478" s="21" t="s">
        <v>1249</v>
      </c>
      <c r="B478" s="22" t="s">
        <v>1250</v>
      </c>
      <c r="C478" s="21" t="s">
        <v>1251</v>
      </c>
      <c r="D478" s="22" t="s">
        <v>413</v>
      </c>
      <c r="E478" s="22" t="s">
        <v>319</v>
      </c>
      <c r="F478" s="23">
        <v>19</v>
      </c>
      <c r="G478" s="24">
        <v>58.1</v>
      </c>
      <c r="H478" s="30">
        <v>1103.9000000000001</v>
      </c>
      <c r="I478" s="39">
        <f t="shared" si="36"/>
        <v>0</v>
      </c>
      <c r="J478" s="40">
        <f t="shared" si="38"/>
        <v>1103.9000000000001</v>
      </c>
    </row>
    <row r="479" spans="1:10" ht="15.75" customHeight="1">
      <c r="A479" s="21" t="s">
        <v>1252</v>
      </c>
      <c r="B479" s="22" t="s">
        <v>1253</v>
      </c>
      <c r="C479" s="21" t="s">
        <v>1254</v>
      </c>
      <c r="D479" s="22" t="s">
        <v>413</v>
      </c>
      <c r="E479" s="22" t="s">
        <v>319</v>
      </c>
      <c r="F479" s="23">
        <v>30</v>
      </c>
      <c r="G479" s="24">
        <v>62.14</v>
      </c>
      <c r="H479" s="30">
        <v>1864.2</v>
      </c>
      <c r="I479" s="39">
        <f t="shared" si="36"/>
        <v>0</v>
      </c>
      <c r="J479" s="40">
        <f t="shared" si="38"/>
        <v>1864.2</v>
      </c>
    </row>
    <row r="480" spans="1:10" ht="15.75" customHeight="1">
      <c r="A480" s="21" t="s">
        <v>1255</v>
      </c>
      <c r="B480" s="22" t="s">
        <v>1256</v>
      </c>
      <c r="C480" s="21" t="s">
        <v>1257</v>
      </c>
      <c r="D480" s="22" t="s">
        <v>42</v>
      </c>
      <c r="E480" s="22" t="s">
        <v>251</v>
      </c>
      <c r="F480" s="23">
        <v>6</v>
      </c>
      <c r="G480" s="24">
        <v>66.61</v>
      </c>
      <c r="H480" s="30">
        <v>399.66</v>
      </c>
      <c r="I480" s="39">
        <f t="shared" si="36"/>
        <v>0</v>
      </c>
      <c r="J480" s="40">
        <f t="shared" si="38"/>
        <v>399.66</v>
      </c>
    </row>
    <row r="481" spans="1:10" ht="15.75" customHeight="1">
      <c r="A481" s="21" t="s">
        <v>1258</v>
      </c>
      <c r="B481" s="22" t="s">
        <v>1259</v>
      </c>
      <c r="C481" s="21" t="s">
        <v>1260</v>
      </c>
      <c r="D481" s="22" t="s">
        <v>47</v>
      </c>
      <c r="E481" s="22" t="s">
        <v>272</v>
      </c>
      <c r="F481" s="23">
        <v>6</v>
      </c>
      <c r="G481" s="24">
        <v>58.59</v>
      </c>
      <c r="H481" s="30">
        <v>351.54</v>
      </c>
      <c r="I481" s="39">
        <f t="shared" si="36"/>
        <v>0</v>
      </c>
      <c r="J481" s="40">
        <f t="shared" si="38"/>
        <v>351.54</v>
      </c>
    </row>
    <row r="482" spans="1:10" ht="15.75" customHeight="1">
      <c r="A482" s="21" t="s">
        <v>1261</v>
      </c>
      <c r="B482" s="22" t="s">
        <v>1262</v>
      </c>
      <c r="C482" s="21" t="s">
        <v>1263</v>
      </c>
      <c r="D482" s="22" t="s">
        <v>42</v>
      </c>
      <c r="E482" s="22" t="s">
        <v>251</v>
      </c>
      <c r="F482" s="23">
        <v>1</v>
      </c>
      <c r="G482" s="24">
        <v>30.78</v>
      </c>
      <c r="H482" s="30">
        <v>30.78</v>
      </c>
      <c r="I482" s="39">
        <f t="shared" si="36"/>
        <v>0</v>
      </c>
      <c r="J482" s="40">
        <f t="shared" si="38"/>
        <v>30.78</v>
      </c>
    </row>
    <row r="483" spans="1:10" ht="19.5" customHeight="1">
      <c r="A483" s="25" t="s">
        <v>1264</v>
      </c>
      <c r="B483" s="76" t="s">
        <v>1265</v>
      </c>
      <c r="C483" s="77"/>
      <c r="D483" s="77"/>
      <c r="E483" s="77"/>
      <c r="F483" s="77"/>
      <c r="G483" s="78"/>
      <c r="H483" s="32">
        <v>14708.35</v>
      </c>
      <c r="I483" s="41">
        <f t="shared" si="36"/>
        <v>0</v>
      </c>
      <c r="J483" s="42">
        <f t="shared" si="38"/>
        <v>14708.35</v>
      </c>
    </row>
    <row r="484" spans="1:10" ht="15.75" customHeight="1">
      <c r="A484" s="21" t="s">
        <v>1266</v>
      </c>
      <c r="B484" s="22" t="s">
        <v>431</v>
      </c>
      <c r="C484" s="21" t="s">
        <v>1267</v>
      </c>
      <c r="D484" s="22" t="s">
        <v>42</v>
      </c>
      <c r="E484" s="22" t="s">
        <v>251</v>
      </c>
      <c r="F484" s="23">
        <v>9</v>
      </c>
      <c r="G484" s="24">
        <v>92.14</v>
      </c>
      <c r="H484" s="30">
        <v>829.26</v>
      </c>
      <c r="I484" s="39">
        <f t="shared" si="36"/>
        <v>0</v>
      </c>
      <c r="J484" s="40">
        <f t="shared" si="38"/>
        <v>829.26</v>
      </c>
    </row>
    <row r="485" spans="1:10" ht="15.75" customHeight="1">
      <c r="A485" s="21" t="s">
        <v>1268</v>
      </c>
      <c r="B485" s="22" t="s">
        <v>437</v>
      </c>
      <c r="C485" s="21" t="s">
        <v>1269</v>
      </c>
      <c r="D485" s="22" t="s">
        <v>42</v>
      </c>
      <c r="E485" s="22" t="s">
        <v>251</v>
      </c>
      <c r="F485" s="23">
        <v>9</v>
      </c>
      <c r="G485" s="24">
        <v>143.72</v>
      </c>
      <c r="H485" s="30">
        <v>1293.48</v>
      </c>
      <c r="I485" s="39">
        <f t="shared" si="36"/>
        <v>0</v>
      </c>
      <c r="J485" s="40">
        <f t="shared" si="38"/>
        <v>1293.48</v>
      </c>
    </row>
    <row r="486" spans="1:10" ht="15.75" customHeight="1">
      <c r="A486" s="21" t="s">
        <v>1270</v>
      </c>
      <c r="B486" s="22" t="s">
        <v>446</v>
      </c>
      <c r="C486" s="21" t="s">
        <v>447</v>
      </c>
      <c r="D486" s="22" t="s">
        <v>42</v>
      </c>
      <c r="E486" s="22" t="s">
        <v>67</v>
      </c>
      <c r="F486" s="23">
        <v>110</v>
      </c>
      <c r="G486" s="24">
        <v>82.79</v>
      </c>
      <c r="H486" s="30">
        <v>9106.9</v>
      </c>
      <c r="I486" s="39">
        <f t="shared" si="36"/>
        <v>0</v>
      </c>
      <c r="J486" s="40">
        <f t="shared" si="38"/>
        <v>9106.9</v>
      </c>
    </row>
    <row r="487" spans="1:10" ht="15.75" customHeight="1">
      <c r="A487" s="21" t="s">
        <v>1271</v>
      </c>
      <c r="B487" s="22" t="s">
        <v>1272</v>
      </c>
      <c r="C487" s="21" t="s">
        <v>1273</v>
      </c>
      <c r="D487" s="22" t="s">
        <v>47</v>
      </c>
      <c r="E487" s="22" t="s">
        <v>272</v>
      </c>
      <c r="F487" s="23">
        <v>1</v>
      </c>
      <c r="G487" s="24">
        <v>808.05</v>
      </c>
      <c r="H487" s="30">
        <v>808.05</v>
      </c>
      <c r="I487" s="39">
        <f t="shared" si="36"/>
        <v>0</v>
      </c>
      <c r="J487" s="40">
        <f t="shared" si="38"/>
        <v>808.05</v>
      </c>
    </row>
    <row r="488" spans="1:10" ht="15.75" customHeight="1">
      <c r="A488" s="21" t="s">
        <v>1274</v>
      </c>
      <c r="B488" s="22" t="s">
        <v>1275</v>
      </c>
      <c r="C488" s="21" t="s">
        <v>1276</v>
      </c>
      <c r="D488" s="22" t="s">
        <v>47</v>
      </c>
      <c r="E488" s="22" t="s">
        <v>272</v>
      </c>
      <c r="F488" s="23">
        <v>9</v>
      </c>
      <c r="G488" s="24">
        <v>11.59</v>
      </c>
      <c r="H488" s="30">
        <v>104.31</v>
      </c>
      <c r="I488" s="39">
        <f t="shared" si="36"/>
        <v>0</v>
      </c>
      <c r="J488" s="40">
        <f t="shared" si="38"/>
        <v>104.31</v>
      </c>
    </row>
    <row r="489" spans="1:10" ht="15.75" customHeight="1">
      <c r="A489" s="21" t="s">
        <v>1277</v>
      </c>
      <c r="B489" s="22" t="s">
        <v>466</v>
      </c>
      <c r="C489" s="21" t="s">
        <v>467</v>
      </c>
      <c r="D489" s="22" t="s">
        <v>47</v>
      </c>
      <c r="E489" s="22" t="s">
        <v>272</v>
      </c>
      <c r="F489" s="23">
        <v>9</v>
      </c>
      <c r="G489" s="24">
        <v>17.690000000000001</v>
      </c>
      <c r="H489" s="30">
        <v>159.21</v>
      </c>
      <c r="I489" s="39">
        <f t="shared" si="36"/>
        <v>0</v>
      </c>
      <c r="J489" s="40">
        <f t="shared" si="38"/>
        <v>159.21</v>
      </c>
    </row>
    <row r="490" spans="1:10" ht="15.75" customHeight="1">
      <c r="A490" s="21" t="s">
        <v>1278</v>
      </c>
      <c r="B490" s="22" t="s">
        <v>1279</v>
      </c>
      <c r="C490" s="21" t="s">
        <v>1280</v>
      </c>
      <c r="D490" s="22" t="s">
        <v>47</v>
      </c>
      <c r="E490" s="22" t="s">
        <v>272</v>
      </c>
      <c r="F490" s="23">
        <v>9</v>
      </c>
      <c r="G490" s="24">
        <v>267.45999999999998</v>
      </c>
      <c r="H490" s="30">
        <v>2407.14</v>
      </c>
      <c r="I490" s="39">
        <f t="shared" si="36"/>
        <v>0</v>
      </c>
      <c r="J490" s="40">
        <f t="shared" si="38"/>
        <v>2407.14</v>
      </c>
    </row>
    <row r="491" spans="1:10" ht="19.5" customHeight="1">
      <c r="A491" s="25" t="s">
        <v>1281</v>
      </c>
      <c r="B491" s="76" t="s">
        <v>1282</v>
      </c>
      <c r="C491" s="77"/>
      <c r="D491" s="77"/>
      <c r="E491" s="77"/>
      <c r="F491" s="77"/>
      <c r="G491" s="78"/>
      <c r="H491" s="32">
        <v>10668.82</v>
      </c>
      <c r="I491" s="41">
        <f t="shared" si="36"/>
        <v>0</v>
      </c>
      <c r="J491" s="42">
        <f t="shared" si="38"/>
        <v>10668.82</v>
      </c>
    </row>
    <row r="492" spans="1:10" ht="15.75" customHeight="1">
      <c r="A492" s="21" t="s">
        <v>1283</v>
      </c>
      <c r="B492" s="22" t="s">
        <v>1284</v>
      </c>
      <c r="C492" s="21" t="s">
        <v>1285</v>
      </c>
      <c r="D492" s="22" t="s">
        <v>47</v>
      </c>
      <c r="E492" s="22" t="s">
        <v>272</v>
      </c>
      <c r="F492" s="23">
        <v>17</v>
      </c>
      <c r="G492" s="24">
        <v>37.369999999999997</v>
      </c>
      <c r="H492" s="30">
        <v>635.29</v>
      </c>
      <c r="I492" s="39">
        <f t="shared" si="36"/>
        <v>0</v>
      </c>
      <c r="J492" s="40">
        <f t="shared" si="38"/>
        <v>635.29</v>
      </c>
    </row>
    <row r="493" spans="1:10" ht="15.75" customHeight="1">
      <c r="A493" s="21" t="s">
        <v>1286</v>
      </c>
      <c r="B493" s="22" t="s">
        <v>1287</v>
      </c>
      <c r="C493" s="21" t="s">
        <v>1288</v>
      </c>
      <c r="D493" s="22" t="s">
        <v>204</v>
      </c>
      <c r="E493" s="22" t="s">
        <v>67</v>
      </c>
      <c r="F493" s="23">
        <v>160</v>
      </c>
      <c r="G493" s="24">
        <v>50.26</v>
      </c>
      <c r="H493" s="30">
        <v>8041.6</v>
      </c>
      <c r="I493" s="39">
        <f t="shared" si="36"/>
        <v>0</v>
      </c>
      <c r="J493" s="40">
        <f t="shared" si="38"/>
        <v>8041.6</v>
      </c>
    </row>
    <row r="494" spans="1:10" ht="15.75" customHeight="1">
      <c r="A494" s="21" t="s">
        <v>1289</v>
      </c>
      <c r="B494" s="22" t="s">
        <v>1290</v>
      </c>
      <c r="C494" s="21" t="s">
        <v>1291</v>
      </c>
      <c r="D494" s="22" t="s">
        <v>47</v>
      </c>
      <c r="E494" s="22" t="s">
        <v>272</v>
      </c>
      <c r="F494" s="23">
        <v>100</v>
      </c>
      <c r="G494" s="24">
        <v>1.52</v>
      </c>
      <c r="H494" s="30">
        <v>152</v>
      </c>
      <c r="I494" s="39">
        <f t="shared" si="36"/>
        <v>0</v>
      </c>
      <c r="J494" s="40">
        <f t="shared" si="38"/>
        <v>152</v>
      </c>
    </row>
    <row r="495" spans="1:10" ht="15.75" customHeight="1">
      <c r="A495" s="21" t="s">
        <v>1292</v>
      </c>
      <c r="B495" s="22" t="s">
        <v>1293</v>
      </c>
      <c r="C495" s="21" t="s">
        <v>1294</v>
      </c>
      <c r="D495" s="22" t="s">
        <v>204</v>
      </c>
      <c r="E495" s="22" t="s">
        <v>251</v>
      </c>
      <c r="F495" s="23">
        <v>100</v>
      </c>
      <c r="G495" s="24">
        <v>0.25</v>
      </c>
      <c r="H495" s="30">
        <v>25</v>
      </c>
      <c r="I495" s="39">
        <f t="shared" si="36"/>
        <v>0</v>
      </c>
      <c r="J495" s="40">
        <f t="shared" si="38"/>
        <v>25</v>
      </c>
    </row>
    <row r="496" spans="1:10" ht="15.75" customHeight="1">
      <c r="A496" s="21" t="s">
        <v>1295</v>
      </c>
      <c r="B496" s="22" t="s">
        <v>1296</v>
      </c>
      <c r="C496" s="21" t="s">
        <v>1297</v>
      </c>
      <c r="D496" s="22" t="s">
        <v>267</v>
      </c>
      <c r="E496" s="22" t="s">
        <v>251</v>
      </c>
      <c r="F496" s="23">
        <v>4</v>
      </c>
      <c r="G496" s="24">
        <v>10.49</v>
      </c>
      <c r="H496" s="30">
        <v>41.96</v>
      </c>
      <c r="I496" s="39">
        <f t="shared" si="36"/>
        <v>0</v>
      </c>
      <c r="J496" s="40">
        <f t="shared" si="38"/>
        <v>41.96</v>
      </c>
    </row>
    <row r="497" spans="1:10" ht="15.75" customHeight="1">
      <c r="A497" s="21" t="s">
        <v>1298</v>
      </c>
      <c r="B497" s="22" t="s">
        <v>1299</v>
      </c>
      <c r="C497" s="21" t="s">
        <v>1300</v>
      </c>
      <c r="D497" s="22" t="s">
        <v>47</v>
      </c>
      <c r="E497" s="22" t="s">
        <v>1301</v>
      </c>
      <c r="F497" s="23">
        <v>4</v>
      </c>
      <c r="G497" s="24">
        <v>18.239999999999998</v>
      </c>
      <c r="H497" s="30">
        <v>72.959999999999994</v>
      </c>
      <c r="I497" s="39">
        <f t="shared" si="36"/>
        <v>0</v>
      </c>
      <c r="J497" s="40">
        <f t="shared" si="38"/>
        <v>72.959999999999994</v>
      </c>
    </row>
    <row r="498" spans="1:10" ht="15.75" customHeight="1">
      <c r="A498" s="21" t="s">
        <v>1302</v>
      </c>
      <c r="B498" s="22" t="s">
        <v>440</v>
      </c>
      <c r="C498" s="21" t="s">
        <v>1303</v>
      </c>
      <c r="D498" s="22" t="s">
        <v>42</v>
      </c>
      <c r="E498" s="22" t="s">
        <v>251</v>
      </c>
      <c r="F498" s="23">
        <v>9</v>
      </c>
      <c r="G498" s="24">
        <v>8.36</v>
      </c>
      <c r="H498" s="30">
        <v>75.239999999999995</v>
      </c>
      <c r="I498" s="39">
        <f t="shared" si="36"/>
        <v>0</v>
      </c>
      <c r="J498" s="40">
        <f t="shared" si="38"/>
        <v>75.239999999999995</v>
      </c>
    </row>
    <row r="499" spans="1:10" ht="15.75" customHeight="1">
      <c r="A499" s="21" t="s">
        <v>1304</v>
      </c>
      <c r="B499" s="22" t="s">
        <v>1305</v>
      </c>
      <c r="C499" s="21" t="s">
        <v>1306</v>
      </c>
      <c r="D499" s="22" t="s">
        <v>240</v>
      </c>
      <c r="E499" s="22" t="s">
        <v>251</v>
      </c>
      <c r="F499" s="23">
        <v>9</v>
      </c>
      <c r="G499" s="24">
        <v>23.17</v>
      </c>
      <c r="H499" s="30">
        <v>208.53</v>
      </c>
      <c r="I499" s="39">
        <f t="shared" si="36"/>
        <v>0</v>
      </c>
      <c r="J499" s="40">
        <f t="shared" si="38"/>
        <v>208.53</v>
      </c>
    </row>
    <row r="500" spans="1:10" ht="15.75" customHeight="1">
      <c r="A500" s="21" t="s">
        <v>1307</v>
      </c>
      <c r="B500" s="22" t="s">
        <v>1308</v>
      </c>
      <c r="C500" s="21" t="s">
        <v>1309</v>
      </c>
      <c r="D500" s="22" t="s">
        <v>267</v>
      </c>
      <c r="E500" s="22" t="s">
        <v>67</v>
      </c>
      <c r="F500" s="23">
        <v>13</v>
      </c>
      <c r="G500" s="24">
        <v>6.71</v>
      </c>
      <c r="H500" s="30">
        <v>87.23</v>
      </c>
      <c r="I500" s="39">
        <f t="shared" si="36"/>
        <v>0</v>
      </c>
      <c r="J500" s="40">
        <f t="shared" si="38"/>
        <v>87.23</v>
      </c>
    </row>
    <row r="501" spans="1:10" ht="15.75" customHeight="1">
      <c r="A501" s="21" t="s">
        <v>1310</v>
      </c>
      <c r="B501" s="22" t="s">
        <v>1311</v>
      </c>
      <c r="C501" s="21" t="s">
        <v>1312</v>
      </c>
      <c r="D501" s="22" t="s">
        <v>413</v>
      </c>
      <c r="E501" s="22" t="s">
        <v>251</v>
      </c>
      <c r="F501" s="23">
        <v>18</v>
      </c>
      <c r="G501" s="24">
        <v>8.6199999999999992</v>
      </c>
      <c r="H501" s="30">
        <v>155.16</v>
      </c>
      <c r="I501" s="39">
        <f t="shared" si="36"/>
        <v>0</v>
      </c>
      <c r="J501" s="40">
        <f t="shared" si="38"/>
        <v>155.16</v>
      </c>
    </row>
    <row r="502" spans="1:10" ht="15.75" customHeight="1">
      <c r="A502" s="21" t="s">
        <v>1313</v>
      </c>
      <c r="B502" s="22" t="s">
        <v>466</v>
      </c>
      <c r="C502" s="21" t="s">
        <v>467</v>
      </c>
      <c r="D502" s="22" t="s">
        <v>47</v>
      </c>
      <c r="E502" s="22" t="s">
        <v>272</v>
      </c>
      <c r="F502" s="23">
        <v>10</v>
      </c>
      <c r="G502" s="24">
        <v>17.690000000000001</v>
      </c>
      <c r="H502" s="30">
        <v>176.9</v>
      </c>
      <c r="I502" s="39">
        <f t="shared" si="36"/>
        <v>0</v>
      </c>
      <c r="J502" s="40">
        <f t="shared" si="38"/>
        <v>176.9</v>
      </c>
    </row>
    <row r="503" spans="1:10" ht="15.75" customHeight="1">
      <c r="A503" s="21" t="s">
        <v>1314</v>
      </c>
      <c r="B503" s="22" t="s">
        <v>1315</v>
      </c>
      <c r="C503" s="21" t="s">
        <v>1316</v>
      </c>
      <c r="D503" s="22" t="s">
        <v>204</v>
      </c>
      <c r="E503" s="22" t="s">
        <v>251</v>
      </c>
      <c r="F503" s="23">
        <v>1</v>
      </c>
      <c r="G503" s="24">
        <v>263.81</v>
      </c>
      <c r="H503" s="30">
        <v>263.81</v>
      </c>
      <c r="I503" s="39">
        <f t="shared" si="36"/>
        <v>0</v>
      </c>
      <c r="J503" s="40">
        <f t="shared" si="38"/>
        <v>263.81</v>
      </c>
    </row>
    <row r="504" spans="1:10" ht="15.75" customHeight="1">
      <c r="A504" s="21" t="s">
        <v>1317</v>
      </c>
      <c r="B504" s="22" t="s">
        <v>1318</v>
      </c>
      <c r="C504" s="21" t="s">
        <v>1319</v>
      </c>
      <c r="D504" s="22" t="s">
        <v>42</v>
      </c>
      <c r="E504" s="22" t="s">
        <v>251</v>
      </c>
      <c r="F504" s="23">
        <v>17</v>
      </c>
      <c r="G504" s="24">
        <v>8.01</v>
      </c>
      <c r="H504" s="30">
        <v>136.16999999999999</v>
      </c>
      <c r="I504" s="39">
        <f t="shared" si="36"/>
        <v>0</v>
      </c>
      <c r="J504" s="40">
        <f t="shared" si="38"/>
        <v>136.16999999999999</v>
      </c>
    </row>
    <row r="505" spans="1:10" ht="15.75" customHeight="1">
      <c r="A505" s="21" t="s">
        <v>1320</v>
      </c>
      <c r="B505" s="22" t="s">
        <v>1321</v>
      </c>
      <c r="C505" s="21" t="s">
        <v>1322</v>
      </c>
      <c r="D505" s="22" t="s">
        <v>47</v>
      </c>
      <c r="E505" s="22" t="s">
        <v>319</v>
      </c>
      <c r="F505" s="23">
        <v>9</v>
      </c>
      <c r="G505" s="24">
        <v>66.33</v>
      </c>
      <c r="H505" s="30">
        <v>596.97</v>
      </c>
      <c r="I505" s="39">
        <f t="shared" ref="I505:I568" si="39">$I$3</f>
        <v>0</v>
      </c>
      <c r="J505" s="40">
        <f t="shared" si="38"/>
        <v>596.97</v>
      </c>
    </row>
    <row r="506" spans="1:10" ht="19.5" customHeight="1">
      <c r="A506" s="25" t="s">
        <v>1323</v>
      </c>
      <c r="B506" s="76" t="s">
        <v>1324</v>
      </c>
      <c r="C506" s="77"/>
      <c r="D506" s="77"/>
      <c r="E506" s="77"/>
      <c r="F506" s="77"/>
      <c r="G506" s="78"/>
      <c r="H506" s="32">
        <v>33488.9</v>
      </c>
      <c r="I506" s="41">
        <f t="shared" si="39"/>
        <v>0</v>
      </c>
      <c r="J506" s="42">
        <f t="shared" si="38"/>
        <v>33488.9</v>
      </c>
    </row>
    <row r="507" spans="1:10" ht="15.75" customHeight="1">
      <c r="A507" s="21" t="s">
        <v>1325</v>
      </c>
      <c r="B507" s="22" t="s">
        <v>265</v>
      </c>
      <c r="C507" s="21" t="s">
        <v>266</v>
      </c>
      <c r="D507" s="22" t="s">
        <v>267</v>
      </c>
      <c r="E507" s="22" t="s">
        <v>268</v>
      </c>
      <c r="F507" s="23">
        <v>2</v>
      </c>
      <c r="G507" s="24">
        <v>432.18</v>
      </c>
      <c r="H507" s="30">
        <v>864.36</v>
      </c>
      <c r="I507" s="39">
        <f t="shared" si="39"/>
        <v>0</v>
      </c>
      <c r="J507" s="40">
        <f t="shared" si="38"/>
        <v>864.36</v>
      </c>
    </row>
    <row r="508" spans="1:10" ht="15.75" customHeight="1">
      <c r="A508" s="21" t="s">
        <v>1326</v>
      </c>
      <c r="B508" s="22" t="s">
        <v>1195</v>
      </c>
      <c r="C508" s="21" t="s">
        <v>1196</v>
      </c>
      <c r="D508" s="22" t="s">
        <v>98</v>
      </c>
      <c r="E508" s="22" t="s">
        <v>251</v>
      </c>
      <c r="F508" s="23">
        <v>5</v>
      </c>
      <c r="G508" s="24">
        <v>29.86</v>
      </c>
      <c r="H508" s="30">
        <v>149.30000000000001</v>
      </c>
      <c r="I508" s="39">
        <f t="shared" si="39"/>
        <v>0</v>
      </c>
      <c r="J508" s="40">
        <f t="shared" si="38"/>
        <v>149.30000000000001</v>
      </c>
    </row>
    <row r="509" spans="1:10" ht="15.75" customHeight="1">
      <c r="A509" s="21" t="s">
        <v>1327</v>
      </c>
      <c r="B509" s="22" t="s">
        <v>1328</v>
      </c>
      <c r="C509" s="21" t="s">
        <v>1329</v>
      </c>
      <c r="D509" s="22" t="s">
        <v>59</v>
      </c>
      <c r="E509" s="22" t="s">
        <v>67</v>
      </c>
      <c r="F509" s="23">
        <v>36</v>
      </c>
      <c r="G509" s="24">
        <v>97.03</v>
      </c>
      <c r="H509" s="30">
        <v>3493.08</v>
      </c>
      <c r="I509" s="39">
        <f t="shared" si="39"/>
        <v>0</v>
      </c>
      <c r="J509" s="40">
        <f t="shared" si="38"/>
        <v>3493.08</v>
      </c>
    </row>
    <row r="510" spans="1:10" ht="15.75" customHeight="1">
      <c r="A510" s="21" t="s">
        <v>1330</v>
      </c>
      <c r="B510" s="22" t="s">
        <v>1331</v>
      </c>
      <c r="C510" s="21" t="s">
        <v>1332</v>
      </c>
      <c r="D510" s="22" t="s">
        <v>59</v>
      </c>
      <c r="E510" s="22" t="s">
        <v>251</v>
      </c>
      <c r="F510" s="23">
        <v>1</v>
      </c>
      <c r="G510" s="24">
        <v>18.29</v>
      </c>
      <c r="H510" s="30">
        <v>18.29</v>
      </c>
      <c r="I510" s="39">
        <f t="shared" si="39"/>
        <v>0</v>
      </c>
      <c r="J510" s="40">
        <f t="shared" si="38"/>
        <v>18.29</v>
      </c>
    </row>
    <row r="511" spans="1:10" ht="15.75" customHeight="1">
      <c r="A511" s="21" t="s">
        <v>1333</v>
      </c>
      <c r="B511" s="22" t="s">
        <v>1334</v>
      </c>
      <c r="C511" s="21" t="s">
        <v>1335</v>
      </c>
      <c r="D511" s="22" t="s">
        <v>315</v>
      </c>
      <c r="E511" s="22" t="s">
        <v>319</v>
      </c>
      <c r="F511" s="23">
        <v>1</v>
      </c>
      <c r="G511" s="24">
        <v>40.61</v>
      </c>
      <c r="H511" s="30">
        <v>40.61</v>
      </c>
      <c r="I511" s="39">
        <f t="shared" si="39"/>
        <v>0</v>
      </c>
      <c r="J511" s="40">
        <f t="shared" ref="J511:J564" si="40">H511-(H511*I511)</f>
        <v>40.61</v>
      </c>
    </row>
    <row r="512" spans="1:10" ht="15.75" customHeight="1">
      <c r="A512" s="21" t="s">
        <v>1336</v>
      </c>
      <c r="B512" s="22" t="s">
        <v>1337</v>
      </c>
      <c r="C512" s="21" t="s">
        <v>1338</v>
      </c>
      <c r="D512" s="22" t="s">
        <v>315</v>
      </c>
      <c r="E512" s="22" t="s">
        <v>319</v>
      </c>
      <c r="F512" s="23">
        <v>1</v>
      </c>
      <c r="G512" s="24">
        <v>39.979999999999997</v>
      </c>
      <c r="H512" s="30">
        <v>39.979999999999997</v>
      </c>
      <c r="I512" s="39">
        <f t="shared" si="39"/>
        <v>0</v>
      </c>
      <c r="J512" s="40">
        <f t="shared" si="40"/>
        <v>39.979999999999997</v>
      </c>
    </row>
    <row r="513" spans="1:10" ht="15.75" customHeight="1">
      <c r="A513" s="21" t="s">
        <v>1339</v>
      </c>
      <c r="B513" s="22" t="s">
        <v>384</v>
      </c>
      <c r="C513" s="21" t="s">
        <v>385</v>
      </c>
      <c r="D513" s="22" t="s">
        <v>42</v>
      </c>
      <c r="E513" s="22" t="s">
        <v>67</v>
      </c>
      <c r="F513" s="23">
        <v>46</v>
      </c>
      <c r="G513" s="24">
        <v>22.86</v>
      </c>
      <c r="H513" s="30">
        <v>1051.56</v>
      </c>
      <c r="I513" s="39">
        <f t="shared" si="39"/>
        <v>0</v>
      </c>
      <c r="J513" s="40">
        <f t="shared" si="40"/>
        <v>1051.56</v>
      </c>
    </row>
    <row r="514" spans="1:10" ht="15.75" customHeight="1">
      <c r="A514" s="21" t="s">
        <v>1340</v>
      </c>
      <c r="B514" s="22" t="s">
        <v>1221</v>
      </c>
      <c r="C514" s="21" t="s">
        <v>1222</v>
      </c>
      <c r="D514" s="22" t="s">
        <v>47</v>
      </c>
      <c r="E514" s="22" t="s">
        <v>272</v>
      </c>
      <c r="F514" s="23">
        <v>30</v>
      </c>
      <c r="G514" s="24">
        <v>1.89</v>
      </c>
      <c r="H514" s="30">
        <v>56.7</v>
      </c>
      <c r="I514" s="39">
        <f t="shared" si="39"/>
        <v>0</v>
      </c>
      <c r="J514" s="40">
        <f t="shared" si="40"/>
        <v>56.7</v>
      </c>
    </row>
    <row r="515" spans="1:10" ht="15.75" customHeight="1">
      <c r="A515" s="21" t="s">
        <v>1341</v>
      </c>
      <c r="B515" s="22" t="s">
        <v>1342</v>
      </c>
      <c r="C515" s="21" t="s">
        <v>1343</v>
      </c>
      <c r="D515" s="22" t="s">
        <v>42</v>
      </c>
      <c r="E515" s="22" t="s">
        <v>251</v>
      </c>
      <c r="F515" s="23">
        <v>1</v>
      </c>
      <c r="G515" s="24">
        <v>43.71</v>
      </c>
      <c r="H515" s="30">
        <v>43.71</v>
      </c>
      <c r="I515" s="39">
        <f t="shared" si="39"/>
        <v>0</v>
      </c>
      <c r="J515" s="40">
        <f t="shared" si="40"/>
        <v>43.71</v>
      </c>
    </row>
    <row r="516" spans="1:10" ht="15.75" customHeight="1">
      <c r="A516" s="21" t="s">
        <v>1344</v>
      </c>
      <c r="B516" s="22" t="s">
        <v>1345</v>
      </c>
      <c r="C516" s="21" t="s">
        <v>1346</v>
      </c>
      <c r="D516" s="22" t="s">
        <v>276</v>
      </c>
      <c r="E516" s="22" t="s">
        <v>272</v>
      </c>
      <c r="F516" s="23">
        <v>5</v>
      </c>
      <c r="G516" s="24">
        <v>211.13</v>
      </c>
      <c r="H516" s="30">
        <v>1055.6500000000001</v>
      </c>
      <c r="I516" s="39">
        <f t="shared" si="39"/>
        <v>0</v>
      </c>
      <c r="J516" s="40">
        <f t="shared" si="40"/>
        <v>1055.6500000000001</v>
      </c>
    </row>
    <row r="517" spans="1:10" ht="15.75" customHeight="1">
      <c r="A517" s="21" t="s">
        <v>1347</v>
      </c>
      <c r="B517" s="22" t="s">
        <v>1348</v>
      </c>
      <c r="C517" s="21" t="s">
        <v>1349</v>
      </c>
      <c r="D517" s="22" t="s">
        <v>42</v>
      </c>
      <c r="E517" s="22" t="s">
        <v>67</v>
      </c>
      <c r="F517" s="23">
        <v>320</v>
      </c>
      <c r="G517" s="24">
        <v>7.25</v>
      </c>
      <c r="H517" s="30">
        <v>2320</v>
      </c>
      <c r="I517" s="39">
        <f t="shared" si="39"/>
        <v>0</v>
      </c>
      <c r="J517" s="40">
        <f t="shared" si="40"/>
        <v>2320</v>
      </c>
    </row>
    <row r="518" spans="1:10" ht="15.75" customHeight="1">
      <c r="A518" s="21" t="s">
        <v>1350</v>
      </c>
      <c r="B518" s="22" t="s">
        <v>1351</v>
      </c>
      <c r="C518" s="21" t="s">
        <v>1352</v>
      </c>
      <c r="D518" s="22" t="s">
        <v>42</v>
      </c>
      <c r="E518" s="22" t="s">
        <v>67</v>
      </c>
      <c r="F518" s="23">
        <v>20</v>
      </c>
      <c r="G518" s="24">
        <v>20.71</v>
      </c>
      <c r="H518" s="30">
        <v>414.2</v>
      </c>
      <c r="I518" s="39">
        <f t="shared" si="39"/>
        <v>0</v>
      </c>
      <c r="J518" s="40">
        <f t="shared" si="40"/>
        <v>414.2</v>
      </c>
    </row>
    <row r="519" spans="1:10" ht="15.75" customHeight="1">
      <c r="A519" s="21" t="s">
        <v>1353</v>
      </c>
      <c r="B519" s="22" t="s">
        <v>1354</v>
      </c>
      <c r="C519" s="21" t="s">
        <v>1355</v>
      </c>
      <c r="D519" s="22" t="s">
        <v>98</v>
      </c>
      <c r="E519" s="22" t="s">
        <v>67</v>
      </c>
      <c r="F519" s="23">
        <v>700</v>
      </c>
      <c r="G519" s="24">
        <v>4.8</v>
      </c>
      <c r="H519" s="30">
        <v>3360</v>
      </c>
      <c r="I519" s="39">
        <f t="shared" si="39"/>
        <v>0</v>
      </c>
      <c r="J519" s="40">
        <f t="shared" si="40"/>
        <v>3360</v>
      </c>
    </row>
    <row r="520" spans="1:10" ht="15.75" customHeight="1">
      <c r="A520" s="21" t="s">
        <v>1356</v>
      </c>
      <c r="B520" s="22" t="s">
        <v>1357</v>
      </c>
      <c r="C520" s="21" t="s">
        <v>1358</v>
      </c>
      <c r="D520" s="22" t="s">
        <v>47</v>
      </c>
      <c r="E520" s="22" t="s">
        <v>272</v>
      </c>
      <c r="F520" s="23">
        <v>2</v>
      </c>
      <c r="G520" s="24">
        <v>984.42</v>
      </c>
      <c r="H520" s="30">
        <v>1968.84</v>
      </c>
      <c r="I520" s="39">
        <f t="shared" si="39"/>
        <v>0</v>
      </c>
      <c r="J520" s="40">
        <f t="shared" si="40"/>
        <v>1968.84</v>
      </c>
    </row>
    <row r="521" spans="1:10" ht="15.75" customHeight="1">
      <c r="A521" s="21" t="s">
        <v>1359</v>
      </c>
      <c r="B521" s="22" t="s">
        <v>1360</v>
      </c>
      <c r="C521" s="21" t="s">
        <v>1361</v>
      </c>
      <c r="D521" s="22" t="s">
        <v>562</v>
      </c>
      <c r="E521" s="22" t="s">
        <v>277</v>
      </c>
      <c r="F521" s="23">
        <v>145</v>
      </c>
      <c r="G521" s="24">
        <v>35.229999999999997</v>
      </c>
      <c r="H521" s="30">
        <v>5108.3500000000004</v>
      </c>
      <c r="I521" s="39">
        <f t="shared" si="39"/>
        <v>0</v>
      </c>
      <c r="J521" s="40">
        <f t="shared" si="40"/>
        <v>5108.3500000000004</v>
      </c>
    </row>
    <row r="522" spans="1:10" ht="15.75" customHeight="1">
      <c r="A522" s="21" t="s">
        <v>1362</v>
      </c>
      <c r="B522" s="22" t="s">
        <v>1363</v>
      </c>
      <c r="C522" s="21" t="s">
        <v>1364</v>
      </c>
      <c r="D522" s="22" t="s">
        <v>47</v>
      </c>
      <c r="E522" s="22" t="s">
        <v>272</v>
      </c>
      <c r="F522" s="23">
        <v>1</v>
      </c>
      <c r="G522" s="24">
        <v>1904.27</v>
      </c>
      <c r="H522" s="30">
        <v>1904.27</v>
      </c>
      <c r="I522" s="39">
        <f t="shared" si="39"/>
        <v>0</v>
      </c>
      <c r="J522" s="40">
        <f t="shared" si="40"/>
        <v>1904.27</v>
      </c>
    </row>
    <row r="523" spans="1:10" ht="15.75" customHeight="1">
      <c r="A523" s="21" t="s">
        <v>1365</v>
      </c>
      <c r="B523" s="22" t="s">
        <v>1366</v>
      </c>
      <c r="C523" s="21" t="s">
        <v>1367</v>
      </c>
      <c r="D523" s="22" t="s">
        <v>42</v>
      </c>
      <c r="E523" s="22" t="s">
        <v>67</v>
      </c>
      <c r="F523" s="23">
        <v>145</v>
      </c>
      <c r="G523" s="24">
        <v>71.25</v>
      </c>
      <c r="H523" s="30">
        <v>10331.25</v>
      </c>
      <c r="I523" s="39">
        <f t="shared" si="39"/>
        <v>0</v>
      </c>
      <c r="J523" s="40">
        <f t="shared" si="40"/>
        <v>10331.25</v>
      </c>
    </row>
    <row r="524" spans="1:10" ht="15.75" customHeight="1">
      <c r="A524" s="21" t="s">
        <v>1368</v>
      </c>
      <c r="B524" s="22" t="s">
        <v>1369</v>
      </c>
      <c r="C524" s="21" t="s">
        <v>1370</v>
      </c>
      <c r="D524" s="22" t="s">
        <v>47</v>
      </c>
      <c r="E524" s="22" t="s">
        <v>272</v>
      </c>
      <c r="F524" s="23">
        <v>1</v>
      </c>
      <c r="G524" s="24">
        <v>953.34</v>
      </c>
      <c r="H524" s="30">
        <v>953.34</v>
      </c>
      <c r="I524" s="39">
        <f t="shared" si="39"/>
        <v>0</v>
      </c>
      <c r="J524" s="40">
        <f t="shared" si="40"/>
        <v>953.34</v>
      </c>
    </row>
    <row r="525" spans="1:10" ht="15.75" customHeight="1">
      <c r="A525" s="21" t="s">
        <v>1371</v>
      </c>
      <c r="B525" s="22" t="s">
        <v>1372</v>
      </c>
      <c r="C525" s="21" t="s">
        <v>1373</v>
      </c>
      <c r="D525" s="22" t="s">
        <v>42</v>
      </c>
      <c r="E525" s="22" t="s">
        <v>67</v>
      </c>
      <c r="F525" s="23">
        <v>3</v>
      </c>
      <c r="G525" s="24">
        <v>41.58</v>
      </c>
      <c r="H525" s="30">
        <v>124.74</v>
      </c>
      <c r="I525" s="39">
        <f t="shared" si="39"/>
        <v>0</v>
      </c>
      <c r="J525" s="40">
        <f t="shared" si="40"/>
        <v>124.74</v>
      </c>
    </row>
    <row r="526" spans="1:10" ht="15.75" customHeight="1">
      <c r="A526" s="21" t="s">
        <v>1374</v>
      </c>
      <c r="B526" s="22" t="s">
        <v>1375</v>
      </c>
      <c r="C526" s="21" t="s">
        <v>1376</v>
      </c>
      <c r="D526" s="22" t="s">
        <v>42</v>
      </c>
      <c r="E526" s="22" t="s">
        <v>251</v>
      </c>
      <c r="F526" s="23">
        <v>2</v>
      </c>
      <c r="G526" s="24">
        <v>2.62</v>
      </c>
      <c r="H526" s="30">
        <v>5.24</v>
      </c>
      <c r="I526" s="39">
        <f t="shared" si="39"/>
        <v>0</v>
      </c>
      <c r="J526" s="40">
        <f t="shared" si="40"/>
        <v>5.24</v>
      </c>
    </row>
    <row r="527" spans="1:10" ht="15.75" customHeight="1">
      <c r="A527" s="21" t="s">
        <v>1377</v>
      </c>
      <c r="B527" s="22" t="s">
        <v>1378</v>
      </c>
      <c r="C527" s="21" t="s">
        <v>1379</v>
      </c>
      <c r="D527" s="22" t="s">
        <v>42</v>
      </c>
      <c r="E527" s="22" t="s">
        <v>60</v>
      </c>
      <c r="F527" s="23">
        <v>0.36</v>
      </c>
      <c r="G527" s="24">
        <v>127.54</v>
      </c>
      <c r="H527" s="30">
        <v>45.91</v>
      </c>
      <c r="I527" s="39">
        <f t="shared" si="39"/>
        <v>0</v>
      </c>
      <c r="J527" s="40">
        <f t="shared" si="40"/>
        <v>45.91</v>
      </c>
    </row>
    <row r="528" spans="1:10" ht="15.75" customHeight="1">
      <c r="A528" s="21" t="s">
        <v>1380</v>
      </c>
      <c r="B528" s="22" t="s">
        <v>1381</v>
      </c>
      <c r="C528" s="21" t="s">
        <v>1382</v>
      </c>
      <c r="D528" s="22" t="s">
        <v>47</v>
      </c>
      <c r="E528" s="22" t="s">
        <v>48</v>
      </c>
      <c r="F528" s="23">
        <v>4.5</v>
      </c>
      <c r="G528" s="24">
        <v>4.4000000000000004</v>
      </c>
      <c r="H528" s="30">
        <v>19.8</v>
      </c>
      <c r="I528" s="39">
        <f t="shared" si="39"/>
        <v>0</v>
      </c>
      <c r="J528" s="40">
        <f t="shared" si="40"/>
        <v>19.8</v>
      </c>
    </row>
    <row r="529" spans="1:10" ht="15.75" customHeight="1">
      <c r="A529" s="21" t="s">
        <v>1383</v>
      </c>
      <c r="B529" s="22" t="s">
        <v>1384</v>
      </c>
      <c r="C529" s="21" t="s">
        <v>1385</v>
      </c>
      <c r="D529" s="22" t="s">
        <v>47</v>
      </c>
      <c r="E529" s="22" t="s">
        <v>464</v>
      </c>
      <c r="F529" s="23">
        <v>0.36</v>
      </c>
      <c r="G529" s="24">
        <v>35.14</v>
      </c>
      <c r="H529" s="30">
        <v>12.65</v>
      </c>
      <c r="I529" s="39">
        <f t="shared" si="39"/>
        <v>0</v>
      </c>
      <c r="J529" s="40">
        <f t="shared" si="40"/>
        <v>12.65</v>
      </c>
    </row>
    <row r="530" spans="1:10" ht="15.75" customHeight="1">
      <c r="A530" s="21" t="s">
        <v>1386</v>
      </c>
      <c r="B530" s="22" t="s">
        <v>1387</v>
      </c>
      <c r="C530" s="21" t="s">
        <v>1388</v>
      </c>
      <c r="D530" s="22" t="s">
        <v>315</v>
      </c>
      <c r="E530" s="22" t="s">
        <v>319</v>
      </c>
      <c r="F530" s="23">
        <v>2</v>
      </c>
      <c r="G530" s="24">
        <v>1.22</v>
      </c>
      <c r="H530" s="30">
        <v>2.44</v>
      </c>
      <c r="I530" s="39">
        <f t="shared" si="39"/>
        <v>0</v>
      </c>
      <c r="J530" s="40">
        <f t="shared" si="40"/>
        <v>2.44</v>
      </c>
    </row>
    <row r="531" spans="1:10" ht="15.75" customHeight="1">
      <c r="A531" s="21" t="s">
        <v>1389</v>
      </c>
      <c r="B531" s="22" t="s">
        <v>1390</v>
      </c>
      <c r="C531" s="21" t="s">
        <v>1391</v>
      </c>
      <c r="D531" s="22" t="s">
        <v>42</v>
      </c>
      <c r="E531" s="22" t="s">
        <v>43</v>
      </c>
      <c r="F531" s="23">
        <v>4.5</v>
      </c>
      <c r="G531" s="24">
        <v>23.25</v>
      </c>
      <c r="H531" s="30">
        <v>104.63</v>
      </c>
      <c r="I531" s="39">
        <f t="shared" si="39"/>
        <v>0</v>
      </c>
      <c r="J531" s="40">
        <f t="shared" si="40"/>
        <v>104.63</v>
      </c>
    </row>
    <row r="532" spans="1:10" ht="19.5" customHeight="1">
      <c r="A532" s="25" t="s">
        <v>1392</v>
      </c>
      <c r="B532" s="76" t="s">
        <v>780</v>
      </c>
      <c r="C532" s="77"/>
      <c r="D532" s="77"/>
      <c r="E532" s="77"/>
      <c r="F532" s="77"/>
      <c r="G532" s="78"/>
      <c r="H532" s="32">
        <v>994.43</v>
      </c>
      <c r="I532" s="41">
        <f t="shared" si="39"/>
        <v>0</v>
      </c>
      <c r="J532" s="42">
        <f t="shared" si="40"/>
        <v>994.43</v>
      </c>
    </row>
    <row r="533" spans="1:10" ht="15.75" customHeight="1">
      <c r="A533" s="21" t="s">
        <v>1393</v>
      </c>
      <c r="B533" s="22" t="s">
        <v>782</v>
      </c>
      <c r="C533" s="21" t="s">
        <v>1394</v>
      </c>
      <c r="D533" s="22" t="s">
        <v>42</v>
      </c>
      <c r="E533" s="22" t="s">
        <v>251</v>
      </c>
      <c r="F533" s="23">
        <v>10</v>
      </c>
      <c r="G533" s="24">
        <v>26.86</v>
      </c>
      <c r="H533" s="30">
        <v>268.60000000000002</v>
      </c>
      <c r="I533" s="39">
        <f t="shared" si="39"/>
        <v>0</v>
      </c>
      <c r="J533" s="40">
        <f t="shared" si="40"/>
        <v>268.60000000000002</v>
      </c>
    </row>
    <row r="534" spans="1:10" ht="15.75" customHeight="1">
      <c r="A534" s="21" t="s">
        <v>1395</v>
      </c>
      <c r="B534" s="22" t="s">
        <v>785</v>
      </c>
      <c r="C534" s="21" t="s">
        <v>1396</v>
      </c>
      <c r="D534" s="22" t="s">
        <v>42</v>
      </c>
      <c r="E534" s="22" t="s">
        <v>251</v>
      </c>
      <c r="F534" s="23">
        <v>2</v>
      </c>
      <c r="G534" s="24">
        <v>31.06</v>
      </c>
      <c r="H534" s="30">
        <v>62.12</v>
      </c>
      <c r="I534" s="39">
        <f t="shared" si="39"/>
        <v>0</v>
      </c>
      <c r="J534" s="40">
        <f t="shared" si="40"/>
        <v>62.12</v>
      </c>
    </row>
    <row r="535" spans="1:10" ht="15.75" customHeight="1">
      <c r="A535" s="21" t="s">
        <v>1397</v>
      </c>
      <c r="B535" s="22" t="s">
        <v>785</v>
      </c>
      <c r="C535" s="21" t="s">
        <v>1398</v>
      </c>
      <c r="D535" s="22" t="s">
        <v>42</v>
      </c>
      <c r="E535" s="22" t="s">
        <v>251</v>
      </c>
      <c r="F535" s="23">
        <v>2</v>
      </c>
      <c r="G535" s="24">
        <v>31.06</v>
      </c>
      <c r="H535" s="30">
        <v>62.12</v>
      </c>
      <c r="I535" s="39">
        <f t="shared" si="39"/>
        <v>0</v>
      </c>
      <c r="J535" s="40">
        <f t="shared" si="40"/>
        <v>62.12</v>
      </c>
    </row>
    <row r="536" spans="1:10" ht="15.75" customHeight="1">
      <c r="A536" s="21" t="s">
        <v>1399</v>
      </c>
      <c r="B536" s="22" t="s">
        <v>1400</v>
      </c>
      <c r="C536" s="21" t="s">
        <v>1401</v>
      </c>
      <c r="D536" s="22" t="s">
        <v>47</v>
      </c>
      <c r="E536" s="22" t="s">
        <v>272</v>
      </c>
      <c r="F536" s="23">
        <v>2</v>
      </c>
      <c r="G536" s="24">
        <v>240.27</v>
      </c>
      <c r="H536" s="30">
        <v>480.54</v>
      </c>
      <c r="I536" s="39">
        <f t="shared" si="39"/>
        <v>0</v>
      </c>
      <c r="J536" s="40">
        <f t="shared" si="40"/>
        <v>480.54</v>
      </c>
    </row>
    <row r="537" spans="1:10" ht="15.75" customHeight="1">
      <c r="A537" s="21" t="s">
        <v>1402</v>
      </c>
      <c r="B537" s="22" t="s">
        <v>794</v>
      </c>
      <c r="C537" s="21" t="s">
        <v>795</v>
      </c>
      <c r="D537" s="22" t="s">
        <v>42</v>
      </c>
      <c r="E537" s="22" t="s">
        <v>251</v>
      </c>
      <c r="F537" s="23">
        <v>9</v>
      </c>
      <c r="G537" s="24">
        <v>13.45</v>
      </c>
      <c r="H537" s="30">
        <v>121.05</v>
      </c>
      <c r="I537" s="39">
        <f t="shared" si="39"/>
        <v>0</v>
      </c>
      <c r="J537" s="40">
        <f t="shared" si="40"/>
        <v>121.05</v>
      </c>
    </row>
    <row r="538" spans="1:10" ht="19.5" customHeight="1">
      <c r="A538" s="25" t="s">
        <v>1403</v>
      </c>
      <c r="B538" s="76" t="s">
        <v>797</v>
      </c>
      <c r="C538" s="77"/>
      <c r="D538" s="77"/>
      <c r="E538" s="77"/>
      <c r="F538" s="77"/>
      <c r="G538" s="78"/>
      <c r="H538" s="32">
        <v>71920.94</v>
      </c>
      <c r="I538" s="41">
        <f t="shared" si="39"/>
        <v>0</v>
      </c>
      <c r="J538" s="42">
        <f t="shared" si="40"/>
        <v>71920.94</v>
      </c>
    </row>
    <row r="539" spans="1:10" ht="15.75" customHeight="1">
      <c r="A539" s="21" t="s">
        <v>1404</v>
      </c>
      <c r="B539" s="22" t="s">
        <v>1405</v>
      </c>
      <c r="C539" s="21" t="s">
        <v>1406</v>
      </c>
      <c r="D539" s="22" t="s">
        <v>42</v>
      </c>
      <c r="E539" s="22" t="s">
        <v>67</v>
      </c>
      <c r="F539" s="23">
        <v>84</v>
      </c>
      <c r="G539" s="24">
        <v>124.17</v>
      </c>
      <c r="H539" s="30">
        <v>10430.280000000001</v>
      </c>
      <c r="I539" s="39">
        <f t="shared" si="39"/>
        <v>0</v>
      </c>
      <c r="J539" s="40">
        <f t="shared" si="40"/>
        <v>10430.280000000001</v>
      </c>
    </row>
    <row r="540" spans="1:10" ht="15.75" customHeight="1">
      <c r="A540" s="21" t="s">
        <v>1407</v>
      </c>
      <c r="B540" s="22" t="s">
        <v>1408</v>
      </c>
      <c r="C540" s="21" t="s">
        <v>1409</v>
      </c>
      <c r="D540" s="22" t="s">
        <v>454</v>
      </c>
      <c r="E540" s="22" t="s">
        <v>109</v>
      </c>
      <c r="F540" s="23">
        <v>1259.76</v>
      </c>
      <c r="G540" s="24">
        <v>4.5599999999999996</v>
      </c>
      <c r="H540" s="30">
        <v>5744.51</v>
      </c>
      <c r="I540" s="39">
        <f t="shared" si="39"/>
        <v>0</v>
      </c>
      <c r="J540" s="40">
        <f t="shared" si="40"/>
        <v>5744.51</v>
      </c>
    </row>
    <row r="541" spans="1:10" ht="15.75" customHeight="1">
      <c r="A541" s="21" t="s">
        <v>1410</v>
      </c>
      <c r="B541" s="22" t="s">
        <v>1411</v>
      </c>
      <c r="C541" s="21" t="s">
        <v>1412</v>
      </c>
      <c r="D541" s="22" t="s">
        <v>47</v>
      </c>
      <c r="E541" s="22" t="s">
        <v>272</v>
      </c>
      <c r="F541" s="23">
        <v>300</v>
      </c>
      <c r="G541" s="24">
        <v>4.3899999999999997</v>
      </c>
      <c r="H541" s="30">
        <v>1317</v>
      </c>
      <c r="I541" s="39">
        <f t="shared" si="39"/>
        <v>0</v>
      </c>
      <c r="J541" s="40">
        <f t="shared" si="40"/>
        <v>1317</v>
      </c>
    </row>
    <row r="542" spans="1:10" ht="15.75" customHeight="1">
      <c r="A542" s="21" t="s">
        <v>1413</v>
      </c>
      <c r="B542" s="22" t="s">
        <v>1414</v>
      </c>
      <c r="C542" s="21" t="s">
        <v>1415</v>
      </c>
      <c r="D542" s="22" t="s">
        <v>47</v>
      </c>
      <c r="E542" s="22" t="s">
        <v>272</v>
      </c>
      <c r="F542" s="23">
        <v>900</v>
      </c>
      <c r="G542" s="24">
        <v>5.8</v>
      </c>
      <c r="H542" s="30">
        <v>5220</v>
      </c>
      <c r="I542" s="39">
        <f t="shared" si="39"/>
        <v>0</v>
      </c>
      <c r="J542" s="40">
        <f t="shared" si="40"/>
        <v>5220</v>
      </c>
    </row>
    <row r="543" spans="1:10" ht="15.75" customHeight="1">
      <c r="A543" s="21" t="s">
        <v>1416</v>
      </c>
      <c r="B543" s="22" t="s">
        <v>1417</v>
      </c>
      <c r="C543" s="21" t="s">
        <v>1418</v>
      </c>
      <c r="D543" s="22" t="s">
        <v>42</v>
      </c>
      <c r="E543" s="22" t="s">
        <v>1419</v>
      </c>
      <c r="F543" s="23">
        <v>10</v>
      </c>
      <c r="G543" s="24">
        <v>31.54</v>
      </c>
      <c r="H543" s="30">
        <v>315.39999999999998</v>
      </c>
      <c r="I543" s="39">
        <f t="shared" si="39"/>
        <v>0</v>
      </c>
      <c r="J543" s="40">
        <f t="shared" si="40"/>
        <v>315.39999999999998</v>
      </c>
    </row>
    <row r="544" spans="1:10" ht="15.75" customHeight="1">
      <c r="A544" s="21" t="s">
        <v>1420</v>
      </c>
      <c r="B544" s="22" t="s">
        <v>1421</v>
      </c>
      <c r="C544" s="21" t="s">
        <v>1422</v>
      </c>
      <c r="D544" s="22" t="s">
        <v>42</v>
      </c>
      <c r="E544" s="22" t="s">
        <v>67</v>
      </c>
      <c r="F544" s="23">
        <v>98.8</v>
      </c>
      <c r="G544" s="24">
        <v>54.02</v>
      </c>
      <c r="H544" s="30">
        <v>5337.18</v>
      </c>
      <c r="I544" s="39">
        <f t="shared" si="39"/>
        <v>0</v>
      </c>
      <c r="J544" s="40">
        <f t="shared" si="40"/>
        <v>5337.18</v>
      </c>
    </row>
    <row r="545" spans="1:10" ht="15.75" customHeight="1">
      <c r="A545" s="21" t="s">
        <v>1423</v>
      </c>
      <c r="B545" s="22" t="s">
        <v>829</v>
      </c>
      <c r="C545" s="21" t="s">
        <v>830</v>
      </c>
      <c r="D545" s="22" t="s">
        <v>42</v>
      </c>
      <c r="E545" s="22" t="s">
        <v>43</v>
      </c>
      <c r="F545" s="23">
        <v>341.13</v>
      </c>
      <c r="G545" s="24">
        <v>84.07</v>
      </c>
      <c r="H545" s="30">
        <v>28678.799999999999</v>
      </c>
      <c r="I545" s="39">
        <f t="shared" si="39"/>
        <v>0</v>
      </c>
      <c r="J545" s="40">
        <f t="shared" si="40"/>
        <v>28678.799999999999</v>
      </c>
    </row>
    <row r="546" spans="1:10" ht="15.75" customHeight="1">
      <c r="A546" s="21" t="s">
        <v>1424</v>
      </c>
      <c r="B546" s="22" t="s">
        <v>1425</v>
      </c>
      <c r="C546" s="21" t="s">
        <v>1426</v>
      </c>
      <c r="D546" s="22" t="s">
        <v>42</v>
      </c>
      <c r="E546" s="22" t="s">
        <v>109</v>
      </c>
      <c r="F546" s="23">
        <v>1259.76</v>
      </c>
      <c r="G546" s="24">
        <v>11.81</v>
      </c>
      <c r="H546" s="30">
        <v>14877.77</v>
      </c>
      <c r="I546" s="39">
        <f t="shared" si="39"/>
        <v>0</v>
      </c>
      <c r="J546" s="40">
        <f t="shared" si="40"/>
        <v>14877.77</v>
      </c>
    </row>
    <row r="547" spans="1:10" ht="19.5" customHeight="1">
      <c r="A547" s="25" t="s">
        <v>1427</v>
      </c>
      <c r="B547" s="76" t="s">
        <v>861</v>
      </c>
      <c r="C547" s="77"/>
      <c r="D547" s="77"/>
      <c r="E547" s="77"/>
      <c r="F547" s="77"/>
      <c r="G547" s="78"/>
      <c r="H547" s="32">
        <v>13963.16</v>
      </c>
      <c r="I547" s="41">
        <f t="shared" si="39"/>
        <v>0</v>
      </c>
      <c r="J547" s="42">
        <f t="shared" si="40"/>
        <v>13963.16</v>
      </c>
    </row>
    <row r="548" spans="1:10" ht="15.75" customHeight="1">
      <c r="A548" s="21" t="s">
        <v>1428</v>
      </c>
      <c r="B548" s="22" t="s">
        <v>1429</v>
      </c>
      <c r="C548" s="21" t="s">
        <v>1430</v>
      </c>
      <c r="D548" s="22" t="s">
        <v>42</v>
      </c>
      <c r="E548" s="22" t="s">
        <v>251</v>
      </c>
      <c r="F548" s="23">
        <v>1</v>
      </c>
      <c r="G548" s="24">
        <v>2532.19</v>
      </c>
      <c r="H548" s="30">
        <v>2532.19</v>
      </c>
      <c r="I548" s="39">
        <f t="shared" si="39"/>
        <v>0</v>
      </c>
      <c r="J548" s="40">
        <f t="shared" si="40"/>
        <v>2532.19</v>
      </c>
    </row>
    <row r="549" spans="1:10" ht="15.75" customHeight="1">
      <c r="A549" s="21" t="s">
        <v>1431</v>
      </c>
      <c r="B549" s="22" t="s">
        <v>1432</v>
      </c>
      <c r="C549" s="21" t="s">
        <v>1433</v>
      </c>
      <c r="D549" s="22" t="s">
        <v>42</v>
      </c>
      <c r="E549" s="22" t="s">
        <v>251</v>
      </c>
      <c r="F549" s="23">
        <v>4</v>
      </c>
      <c r="G549" s="24">
        <v>920.58</v>
      </c>
      <c r="H549" s="30">
        <v>3682.32</v>
      </c>
      <c r="I549" s="39">
        <f t="shared" si="39"/>
        <v>0</v>
      </c>
      <c r="J549" s="40">
        <f t="shared" si="40"/>
        <v>3682.32</v>
      </c>
    </row>
    <row r="550" spans="1:10" ht="15.75" customHeight="1">
      <c r="A550" s="21" t="s">
        <v>1434</v>
      </c>
      <c r="B550" s="22" t="s">
        <v>1435</v>
      </c>
      <c r="C550" s="21" t="s">
        <v>1436</v>
      </c>
      <c r="D550" s="22" t="s">
        <v>42</v>
      </c>
      <c r="E550" s="22" t="s">
        <v>67</v>
      </c>
      <c r="F550" s="23">
        <v>65</v>
      </c>
      <c r="G550" s="24">
        <v>119.21</v>
      </c>
      <c r="H550" s="30">
        <v>7748.65</v>
      </c>
      <c r="I550" s="39">
        <f t="shared" si="39"/>
        <v>0</v>
      </c>
      <c r="J550" s="40">
        <f t="shared" si="40"/>
        <v>7748.65</v>
      </c>
    </row>
    <row r="551" spans="1:10" ht="19.5" customHeight="1">
      <c r="A551" s="25" t="s">
        <v>1437</v>
      </c>
      <c r="B551" s="76" t="s">
        <v>1438</v>
      </c>
      <c r="C551" s="77"/>
      <c r="D551" s="77"/>
      <c r="E551" s="77"/>
      <c r="F551" s="77"/>
      <c r="G551" s="78"/>
      <c r="H551" s="32">
        <v>55358.77</v>
      </c>
      <c r="I551" s="41">
        <f t="shared" si="39"/>
        <v>0</v>
      </c>
      <c r="J551" s="42">
        <f t="shared" si="40"/>
        <v>55358.77</v>
      </c>
    </row>
    <row r="552" spans="1:10" ht="15.75" customHeight="1">
      <c r="A552" s="21" t="s">
        <v>1439</v>
      </c>
      <c r="B552" s="22" t="s">
        <v>1440</v>
      </c>
      <c r="C552" s="21" t="s">
        <v>1441</v>
      </c>
      <c r="D552" s="22" t="s">
        <v>42</v>
      </c>
      <c r="E552" s="22" t="s">
        <v>43</v>
      </c>
      <c r="F552" s="23">
        <v>72.540000000000006</v>
      </c>
      <c r="G552" s="24">
        <v>29.42</v>
      </c>
      <c r="H552" s="30">
        <v>2134.13</v>
      </c>
      <c r="I552" s="39">
        <f t="shared" si="39"/>
        <v>0</v>
      </c>
      <c r="J552" s="40">
        <f t="shared" si="40"/>
        <v>2134.13</v>
      </c>
    </row>
    <row r="553" spans="1:10" ht="15.75" customHeight="1">
      <c r="A553" s="21" t="s">
        <v>1442</v>
      </c>
      <c r="B553" s="22" t="s">
        <v>1443</v>
      </c>
      <c r="C553" s="21" t="s">
        <v>1444</v>
      </c>
      <c r="D553" s="22" t="s">
        <v>42</v>
      </c>
      <c r="E553" s="22" t="s">
        <v>67</v>
      </c>
      <c r="F553" s="23">
        <v>106.81</v>
      </c>
      <c r="G553" s="24">
        <v>60.49</v>
      </c>
      <c r="H553" s="30">
        <v>6460.94</v>
      </c>
      <c r="I553" s="39">
        <f t="shared" si="39"/>
        <v>0</v>
      </c>
      <c r="J553" s="40">
        <f t="shared" si="40"/>
        <v>6460.94</v>
      </c>
    </row>
    <row r="554" spans="1:10" ht="15.75" customHeight="1">
      <c r="A554" s="21" t="s">
        <v>1445</v>
      </c>
      <c r="B554" s="22" t="s">
        <v>1446</v>
      </c>
      <c r="C554" s="21" t="s">
        <v>1447</v>
      </c>
      <c r="D554" s="22" t="s">
        <v>42</v>
      </c>
      <c r="E554" s="22" t="s">
        <v>43</v>
      </c>
      <c r="F554" s="23">
        <v>291</v>
      </c>
      <c r="G554" s="24">
        <v>160.69999999999999</v>
      </c>
      <c r="H554" s="30">
        <v>46763.7</v>
      </c>
      <c r="I554" s="39">
        <f t="shared" si="39"/>
        <v>0</v>
      </c>
      <c r="J554" s="40">
        <f t="shared" si="40"/>
        <v>46763.7</v>
      </c>
    </row>
    <row r="555" spans="1:10" ht="19.5" customHeight="1">
      <c r="A555" s="25" t="s">
        <v>1448</v>
      </c>
      <c r="B555" s="76" t="s">
        <v>899</v>
      </c>
      <c r="C555" s="77"/>
      <c r="D555" s="77"/>
      <c r="E555" s="77"/>
      <c r="F555" s="77"/>
      <c r="G555" s="78"/>
      <c r="H555" s="32">
        <v>9364.1200000000008</v>
      </c>
      <c r="I555" s="41">
        <f t="shared" si="39"/>
        <v>0</v>
      </c>
      <c r="J555" s="42">
        <f t="shared" si="40"/>
        <v>9364.1200000000008</v>
      </c>
    </row>
    <row r="556" spans="1:10" ht="19.5" customHeight="1">
      <c r="A556" s="25" t="s">
        <v>1449</v>
      </c>
      <c r="B556" s="76" t="s">
        <v>1450</v>
      </c>
      <c r="C556" s="77"/>
      <c r="D556" s="77"/>
      <c r="E556" s="77"/>
      <c r="F556" s="77"/>
      <c r="G556" s="78"/>
      <c r="H556" s="32">
        <v>3968.56</v>
      </c>
      <c r="I556" s="41">
        <f t="shared" si="39"/>
        <v>0</v>
      </c>
      <c r="J556" s="42">
        <f t="shared" si="40"/>
        <v>3968.56</v>
      </c>
    </row>
    <row r="557" spans="1:10" ht="15.75" customHeight="1">
      <c r="A557" s="21" t="s">
        <v>1451</v>
      </c>
      <c r="B557" s="22" t="s">
        <v>1452</v>
      </c>
      <c r="C557" s="21" t="s">
        <v>1453</v>
      </c>
      <c r="D557" s="22" t="s">
        <v>276</v>
      </c>
      <c r="E557" s="22" t="s">
        <v>48</v>
      </c>
      <c r="F557" s="23">
        <v>14.7</v>
      </c>
      <c r="G557" s="24">
        <v>269.97000000000003</v>
      </c>
      <c r="H557" s="30">
        <v>3968.56</v>
      </c>
      <c r="I557" s="39">
        <f t="shared" si="39"/>
        <v>0</v>
      </c>
      <c r="J557" s="40">
        <f t="shared" si="40"/>
        <v>3968.56</v>
      </c>
    </row>
    <row r="558" spans="1:10" ht="19.5" customHeight="1">
      <c r="A558" s="25" t="s">
        <v>1454</v>
      </c>
      <c r="B558" s="76" t="s">
        <v>1455</v>
      </c>
      <c r="C558" s="77"/>
      <c r="D558" s="77"/>
      <c r="E558" s="77"/>
      <c r="F558" s="77"/>
      <c r="G558" s="78"/>
      <c r="H558" s="32">
        <v>3637.33</v>
      </c>
      <c r="I558" s="41">
        <f t="shared" si="39"/>
        <v>0</v>
      </c>
      <c r="J558" s="42">
        <f t="shared" si="40"/>
        <v>3637.33</v>
      </c>
    </row>
    <row r="559" spans="1:10" ht="15.75" customHeight="1">
      <c r="A559" s="21" t="s">
        <v>1456</v>
      </c>
      <c r="B559" s="22" t="s">
        <v>1457</v>
      </c>
      <c r="C559" s="21" t="s">
        <v>1458</v>
      </c>
      <c r="D559" s="22" t="s">
        <v>47</v>
      </c>
      <c r="E559" s="22" t="s">
        <v>48</v>
      </c>
      <c r="F559" s="23">
        <v>19.329999999999998</v>
      </c>
      <c r="G559" s="24">
        <v>188.17</v>
      </c>
      <c r="H559" s="30">
        <v>3637.33</v>
      </c>
      <c r="I559" s="39">
        <f t="shared" si="39"/>
        <v>0</v>
      </c>
      <c r="J559" s="40">
        <f t="shared" si="40"/>
        <v>3637.33</v>
      </c>
    </row>
    <row r="560" spans="1:10" ht="19.5" customHeight="1">
      <c r="A560" s="25" t="s">
        <v>1459</v>
      </c>
      <c r="B560" s="76" t="s">
        <v>1460</v>
      </c>
      <c r="C560" s="77"/>
      <c r="D560" s="77"/>
      <c r="E560" s="77"/>
      <c r="F560" s="77"/>
      <c r="G560" s="78"/>
      <c r="H560" s="32">
        <v>1758.23</v>
      </c>
      <c r="I560" s="41">
        <f t="shared" si="39"/>
        <v>0</v>
      </c>
      <c r="J560" s="42">
        <f t="shared" si="40"/>
        <v>1758.23</v>
      </c>
    </row>
    <row r="561" spans="1:10" ht="15.75" customHeight="1">
      <c r="A561" s="21" t="s">
        <v>1461</v>
      </c>
      <c r="B561" s="22" t="s">
        <v>1462</v>
      </c>
      <c r="C561" s="21" t="s">
        <v>1463</v>
      </c>
      <c r="D561" s="22" t="s">
        <v>42</v>
      </c>
      <c r="E561" s="22" t="s">
        <v>43</v>
      </c>
      <c r="F561" s="23">
        <v>0.76</v>
      </c>
      <c r="G561" s="24">
        <v>216.09</v>
      </c>
      <c r="H561" s="30">
        <v>164.23</v>
      </c>
      <c r="I561" s="39">
        <f t="shared" si="39"/>
        <v>0</v>
      </c>
      <c r="J561" s="40">
        <f t="shared" si="40"/>
        <v>164.23</v>
      </c>
    </row>
    <row r="562" spans="1:10" ht="15.75" customHeight="1">
      <c r="A562" s="21" t="s">
        <v>1464</v>
      </c>
      <c r="B562" s="22" t="s">
        <v>1465</v>
      </c>
      <c r="C562" s="21" t="s">
        <v>1466</v>
      </c>
      <c r="D562" s="22" t="s">
        <v>42</v>
      </c>
      <c r="E562" s="22" t="s">
        <v>60</v>
      </c>
      <c r="F562" s="23">
        <v>0.6</v>
      </c>
      <c r="G562" s="24">
        <v>1034.46</v>
      </c>
      <c r="H562" s="30">
        <v>620.67999999999995</v>
      </c>
      <c r="I562" s="39">
        <f t="shared" si="39"/>
        <v>0</v>
      </c>
      <c r="J562" s="40">
        <f t="shared" si="40"/>
        <v>620.67999999999995</v>
      </c>
    </row>
    <row r="563" spans="1:10" ht="15.75" customHeight="1">
      <c r="A563" s="21" t="s">
        <v>1467</v>
      </c>
      <c r="B563" s="22" t="s">
        <v>1468</v>
      </c>
      <c r="C563" s="21" t="s">
        <v>1469</v>
      </c>
      <c r="D563" s="22" t="s">
        <v>42</v>
      </c>
      <c r="E563" s="22" t="s">
        <v>43</v>
      </c>
      <c r="F563" s="23">
        <v>1.1000000000000001</v>
      </c>
      <c r="G563" s="24">
        <v>186.88</v>
      </c>
      <c r="H563" s="30">
        <v>205.57</v>
      </c>
      <c r="I563" s="39">
        <f t="shared" si="39"/>
        <v>0</v>
      </c>
      <c r="J563" s="40">
        <f t="shared" si="40"/>
        <v>205.57</v>
      </c>
    </row>
    <row r="564" spans="1:10" ht="15.75" customHeight="1">
      <c r="A564" s="21" t="s">
        <v>1470</v>
      </c>
      <c r="B564" s="22" t="s">
        <v>1471</v>
      </c>
      <c r="C564" s="21" t="s">
        <v>1472</v>
      </c>
      <c r="D564" s="22" t="s">
        <v>42</v>
      </c>
      <c r="E564" s="22" t="s">
        <v>43</v>
      </c>
      <c r="F564" s="23">
        <v>2.86</v>
      </c>
      <c r="G564" s="24">
        <v>9.89</v>
      </c>
      <c r="H564" s="30">
        <v>28.29</v>
      </c>
      <c r="I564" s="39">
        <f t="shared" si="39"/>
        <v>0</v>
      </c>
      <c r="J564" s="40">
        <f t="shared" si="40"/>
        <v>28.29</v>
      </c>
    </row>
    <row r="565" spans="1:10" ht="15.75" customHeight="1">
      <c r="A565" s="21" t="s">
        <v>1473</v>
      </c>
      <c r="B565" s="22" t="s">
        <v>1474</v>
      </c>
      <c r="C565" s="21" t="s">
        <v>1475</v>
      </c>
      <c r="D565" s="22" t="s">
        <v>42</v>
      </c>
      <c r="E565" s="22" t="s">
        <v>43</v>
      </c>
      <c r="F565" s="23">
        <v>2.86</v>
      </c>
      <c r="G565" s="24">
        <v>56.11</v>
      </c>
      <c r="H565" s="30">
        <v>160.47</v>
      </c>
      <c r="I565" s="39">
        <f t="shared" si="39"/>
        <v>0</v>
      </c>
      <c r="J565" s="40">
        <f>H565-(H565*I565)</f>
        <v>160.47</v>
      </c>
    </row>
    <row r="566" spans="1:10" ht="15.75" customHeight="1">
      <c r="A566" s="21" t="s">
        <v>1476</v>
      </c>
      <c r="B566" s="22" t="s">
        <v>847</v>
      </c>
      <c r="C566" s="21" t="s">
        <v>848</v>
      </c>
      <c r="D566" s="22" t="s">
        <v>42</v>
      </c>
      <c r="E566" s="22" t="s">
        <v>43</v>
      </c>
      <c r="F566" s="23">
        <v>20.94</v>
      </c>
      <c r="G566" s="24">
        <v>5.85</v>
      </c>
      <c r="H566" s="30">
        <v>122.5</v>
      </c>
      <c r="I566" s="39">
        <f t="shared" si="39"/>
        <v>0</v>
      </c>
      <c r="J566" s="40">
        <f t="shared" ref="J566:J579" si="41">H566-(H566*I566)</f>
        <v>122.5</v>
      </c>
    </row>
    <row r="567" spans="1:10" ht="15.75" customHeight="1">
      <c r="A567" s="21" t="s">
        <v>1477</v>
      </c>
      <c r="B567" s="22" t="s">
        <v>850</v>
      </c>
      <c r="C567" s="21" t="s">
        <v>851</v>
      </c>
      <c r="D567" s="22" t="s">
        <v>42</v>
      </c>
      <c r="E567" s="22" t="s">
        <v>43</v>
      </c>
      <c r="F567" s="23">
        <v>20.94</v>
      </c>
      <c r="G567" s="24">
        <v>21.8</v>
      </c>
      <c r="H567" s="30">
        <v>456.49</v>
      </c>
      <c r="I567" s="39">
        <f t="shared" si="39"/>
        <v>0</v>
      </c>
      <c r="J567" s="40">
        <f t="shared" si="41"/>
        <v>456.49</v>
      </c>
    </row>
    <row r="568" spans="1:10" ht="19.5" customHeight="1">
      <c r="A568" s="25" t="s">
        <v>1478</v>
      </c>
      <c r="B568" s="76" t="s">
        <v>1479</v>
      </c>
      <c r="C568" s="77"/>
      <c r="D568" s="77"/>
      <c r="E568" s="77"/>
      <c r="F568" s="77"/>
      <c r="G568" s="78"/>
      <c r="H568" s="32">
        <v>373.84</v>
      </c>
      <c r="I568" s="41">
        <f t="shared" si="39"/>
        <v>0</v>
      </c>
      <c r="J568" s="42">
        <f t="shared" si="41"/>
        <v>373.84</v>
      </c>
    </row>
    <row r="569" spans="1:10" ht="15.75" customHeight="1">
      <c r="A569" s="21" t="s">
        <v>1480</v>
      </c>
      <c r="B569" s="22" t="s">
        <v>133</v>
      </c>
      <c r="C569" s="21" t="s">
        <v>134</v>
      </c>
      <c r="D569" s="22" t="s">
        <v>42</v>
      </c>
      <c r="E569" s="22" t="s">
        <v>109</v>
      </c>
      <c r="F569" s="23">
        <v>8.09</v>
      </c>
      <c r="G569" s="24">
        <v>10.63</v>
      </c>
      <c r="H569" s="30">
        <v>86</v>
      </c>
      <c r="I569" s="39">
        <f t="shared" ref="I569:I580" si="42">$I$3</f>
        <v>0</v>
      </c>
      <c r="J569" s="40">
        <f t="shared" si="41"/>
        <v>86</v>
      </c>
    </row>
    <row r="570" spans="1:10" ht="15.75" customHeight="1">
      <c r="A570" s="21" t="s">
        <v>1481</v>
      </c>
      <c r="B570" s="22" t="s">
        <v>1482</v>
      </c>
      <c r="C570" s="21" t="s">
        <v>1483</v>
      </c>
      <c r="D570" s="22" t="s">
        <v>42</v>
      </c>
      <c r="E570" s="22" t="s">
        <v>52</v>
      </c>
      <c r="F570" s="23">
        <v>4</v>
      </c>
      <c r="G570" s="24">
        <v>38.58</v>
      </c>
      <c r="H570" s="30">
        <v>154.32</v>
      </c>
      <c r="I570" s="39">
        <f t="shared" si="42"/>
        <v>0</v>
      </c>
      <c r="J570" s="40">
        <f t="shared" si="41"/>
        <v>154.32</v>
      </c>
    </row>
    <row r="571" spans="1:10" ht="15.75" customHeight="1">
      <c r="A571" s="21" t="s">
        <v>1484</v>
      </c>
      <c r="B571" s="22" t="s">
        <v>1485</v>
      </c>
      <c r="C571" s="21" t="s">
        <v>1486</v>
      </c>
      <c r="D571" s="22" t="s">
        <v>81</v>
      </c>
      <c r="E571" s="22" t="s">
        <v>1487</v>
      </c>
      <c r="F571" s="23">
        <v>4</v>
      </c>
      <c r="G571" s="24">
        <v>33.380000000000003</v>
      </c>
      <c r="H571" s="30">
        <v>133.52000000000001</v>
      </c>
      <c r="I571" s="39">
        <f t="shared" si="42"/>
        <v>0</v>
      </c>
      <c r="J571" s="40">
        <f t="shared" si="41"/>
        <v>133.52000000000001</v>
      </c>
    </row>
    <row r="572" spans="1:10" ht="19.5" customHeight="1">
      <c r="A572" s="25" t="s">
        <v>1488</v>
      </c>
      <c r="B572" s="76" t="s">
        <v>1489</v>
      </c>
      <c r="C572" s="77"/>
      <c r="D572" s="77"/>
      <c r="E572" s="77"/>
      <c r="F572" s="77"/>
      <c r="G572" s="78"/>
      <c r="H572" s="32">
        <v>31842.62</v>
      </c>
      <c r="I572" s="41">
        <f t="shared" si="42"/>
        <v>0</v>
      </c>
      <c r="J572" s="42">
        <f t="shared" si="41"/>
        <v>31842.62</v>
      </c>
    </row>
    <row r="573" spans="1:10" ht="15.75" customHeight="1">
      <c r="A573" s="21" t="s">
        <v>1490</v>
      </c>
      <c r="B573" s="22" t="s">
        <v>1491</v>
      </c>
      <c r="C573" s="21" t="s">
        <v>1492</v>
      </c>
      <c r="D573" s="22" t="s">
        <v>42</v>
      </c>
      <c r="E573" s="22" t="s">
        <v>43</v>
      </c>
      <c r="F573" s="23">
        <v>388.7</v>
      </c>
      <c r="G573" s="24">
        <v>44.26</v>
      </c>
      <c r="H573" s="30">
        <v>17203.86</v>
      </c>
      <c r="I573" s="39">
        <f t="shared" si="42"/>
        <v>0</v>
      </c>
      <c r="J573" s="40">
        <f t="shared" si="41"/>
        <v>17203.86</v>
      </c>
    </row>
    <row r="574" spans="1:10" ht="15.75" customHeight="1">
      <c r="A574" s="21" t="s">
        <v>1493</v>
      </c>
      <c r="B574" s="22" t="s">
        <v>141</v>
      </c>
      <c r="C574" s="21" t="s">
        <v>142</v>
      </c>
      <c r="D574" s="22" t="s">
        <v>42</v>
      </c>
      <c r="E574" s="22" t="s">
        <v>43</v>
      </c>
      <c r="F574" s="23">
        <v>200</v>
      </c>
      <c r="G574" s="24">
        <v>59.17</v>
      </c>
      <c r="H574" s="30">
        <v>11834</v>
      </c>
      <c r="I574" s="39">
        <f t="shared" si="42"/>
        <v>0</v>
      </c>
      <c r="J574" s="40">
        <f>H574-(H574*I574)</f>
        <v>11834</v>
      </c>
    </row>
    <row r="575" spans="1:10" ht="15.75" customHeight="1">
      <c r="A575" s="21" t="s">
        <v>1494</v>
      </c>
      <c r="B575" s="22" t="s">
        <v>1495</v>
      </c>
      <c r="C575" s="21" t="s">
        <v>1496</v>
      </c>
      <c r="D575" s="22" t="s">
        <v>204</v>
      </c>
      <c r="E575" s="22" t="s">
        <v>1497</v>
      </c>
      <c r="F575" s="23">
        <v>108</v>
      </c>
      <c r="G575" s="24">
        <v>25.97</v>
      </c>
      <c r="H575" s="30">
        <v>2804.76</v>
      </c>
      <c r="I575" s="39">
        <f t="shared" si="42"/>
        <v>0</v>
      </c>
      <c r="J575" s="40">
        <f t="shared" si="41"/>
        <v>2804.76</v>
      </c>
    </row>
    <row r="576" spans="1:10" ht="19.5" customHeight="1">
      <c r="A576" s="25" t="s">
        <v>1498</v>
      </c>
      <c r="B576" s="76" t="s">
        <v>1499</v>
      </c>
      <c r="C576" s="77"/>
      <c r="D576" s="77"/>
      <c r="E576" s="77"/>
      <c r="F576" s="77"/>
      <c r="G576" s="78"/>
      <c r="H576" s="32">
        <v>2451.4</v>
      </c>
      <c r="I576" s="41">
        <f t="shared" si="42"/>
        <v>0</v>
      </c>
      <c r="J576" s="42">
        <f t="shared" si="41"/>
        <v>2451.4</v>
      </c>
    </row>
    <row r="577" spans="1:10" ht="15.75" customHeight="1">
      <c r="A577" s="21" t="s">
        <v>1500</v>
      </c>
      <c r="B577" s="22" t="s">
        <v>1501</v>
      </c>
      <c r="C577" s="21" t="s">
        <v>1502</v>
      </c>
      <c r="D577" s="22" t="s">
        <v>1503</v>
      </c>
      <c r="E577" s="22" t="s">
        <v>48</v>
      </c>
      <c r="F577" s="23">
        <v>412</v>
      </c>
      <c r="G577" s="24">
        <v>5.95</v>
      </c>
      <c r="H577" s="30">
        <v>2451.4</v>
      </c>
      <c r="I577" s="39">
        <f t="shared" si="42"/>
        <v>0</v>
      </c>
      <c r="J577" s="40">
        <f t="shared" si="41"/>
        <v>2451.4</v>
      </c>
    </row>
    <row r="578" spans="1:10" ht="15" customHeight="1">
      <c r="A578" s="26"/>
      <c r="B578" s="26"/>
      <c r="C578" s="26"/>
      <c r="D578" s="26"/>
      <c r="E578" s="26"/>
      <c r="F578" s="88" t="s">
        <v>1504</v>
      </c>
      <c r="G578" s="89"/>
      <c r="H578" s="32">
        <v>353803.82</v>
      </c>
      <c r="I578" s="41">
        <f t="shared" si="42"/>
        <v>0</v>
      </c>
      <c r="J578" s="42">
        <f t="shared" si="41"/>
        <v>353803.82</v>
      </c>
    </row>
    <row r="579" spans="1:10" ht="15" customHeight="1">
      <c r="A579" s="26"/>
      <c r="B579" s="26"/>
      <c r="C579" s="26"/>
      <c r="D579" s="26"/>
      <c r="E579" s="26"/>
      <c r="F579" s="88" t="s">
        <v>1505</v>
      </c>
      <c r="G579" s="89"/>
      <c r="H579" s="32">
        <v>1420523.39</v>
      </c>
      <c r="I579" s="41">
        <f t="shared" si="42"/>
        <v>0</v>
      </c>
      <c r="J579" s="42">
        <f t="shared" si="41"/>
        <v>1420523.39</v>
      </c>
    </row>
    <row r="580" spans="1:10" ht="15" customHeight="1">
      <c r="A580" s="26"/>
      <c r="B580" s="26"/>
      <c r="C580" s="26"/>
      <c r="D580" s="26"/>
      <c r="E580" s="26"/>
      <c r="F580" s="88" t="s">
        <v>1506</v>
      </c>
      <c r="G580" s="89"/>
      <c r="H580" s="32">
        <v>1774327.21</v>
      </c>
      <c r="I580" s="41">
        <f t="shared" si="42"/>
        <v>0</v>
      </c>
      <c r="J580" s="42">
        <f>H580-(H580*I580)</f>
        <v>1774327.21</v>
      </c>
    </row>
    <row r="581" spans="1:10" ht="15.75" customHeight="1">
      <c r="I581" s="65"/>
      <c r="J581" s="65"/>
    </row>
    <row r="582" spans="1:10" ht="15.75" customHeight="1">
      <c r="I582" s="65"/>
      <c r="J582" s="65"/>
    </row>
    <row r="583" spans="1:10" ht="15.75" customHeight="1">
      <c r="I583" s="65"/>
      <c r="J583" s="65"/>
    </row>
    <row r="584" spans="1:10" ht="15.75" customHeight="1">
      <c r="I584" s="65"/>
      <c r="J584" s="65"/>
    </row>
    <row r="585" spans="1:10" ht="15.75" customHeight="1">
      <c r="I585" s="65"/>
      <c r="J585" s="65"/>
    </row>
    <row r="586" spans="1:10" ht="15.75" customHeight="1">
      <c r="I586" s="65"/>
      <c r="J586" s="65"/>
    </row>
    <row r="587" spans="1:10" ht="15.75" customHeight="1">
      <c r="I587" s="65"/>
      <c r="J587" s="65"/>
    </row>
    <row r="588" spans="1:10" ht="15.75" customHeight="1">
      <c r="I588" s="65"/>
      <c r="J588" s="65"/>
    </row>
    <row r="589" spans="1:10" ht="15.75" customHeight="1">
      <c r="I589" s="65"/>
      <c r="J589" s="65"/>
    </row>
    <row r="590" spans="1:10" ht="15.75" customHeight="1">
      <c r="I590" s="65"/>
      <c r="J590" s="65"/>
    </row>
    <row r="591" spans="1:10" ht="15.75" customHeight="1">
      <c r="I591" s="65"/>
      <c r="J591" s="65"/>
    </row>
    <row r="592" spans="1:10" ht="15.75" customHeight="1">
      <c r="I592" s="65"/>
      <c r="J592" s="65"/>
    </row>
    <row r="593" spans="9:10" ht="15.75" customHeight="1">
      <c r="I593" s="65"/>
      <c r="J593" s="65"/>
    </row>
    <row r="594" spans="9:10" ht="15.75" customHeight="1">
      <c r="I594" s="65"/>
      <c r="J594" s="65"/>
    </row>
    <row r="595" spans="9:10" ht="15.75" customHeight="1">
      <c r="I595" s="65"/>
      <c r="J595" s="65"/>
    </row>
    <row r="596" spans="9:10" ht="15.75" customHeight="1">
      <c r="I596" s="65"/>
      <c r="J596" s="65"/>
    </row>
    <row r="597" spans="9:10" ht="15.75" customHeight="1">
      <c r="I597" s="65"/>
      <c r="J597" s="65"/>
    </row>
    <row r="598" spans="9:10" ht="15.75" customHeight="1">
      <c r="I598" s="65"/>
      <c r="J598" s="65"/>
    </row>
    <row r="599" spans="9:10" ht="15.75" customHeight="1">
      <c r="I599" s="65"/>
      <c r="J599" s="65"/>
    </row>
    <row r="600" spans="9:10" ht="15.75" customHeight="1">
      <c r="I600" s="65"/>
      <c r="J600" s="65"/>
    </row>
    <row r="601" spans="9:10" ht="15.75" customHeight="1">
      <c r="I601" s="65"/>
      <c r="J601" s="65"/>
    </row>
    <row r="602" spans="9:10" ht="15.75" customHeight="1">
      <c r="I602" s="65"/>
      <c r="J602" s="65"/>
    </row>
    <row r="603" spans="9:10" ht="15.75" customHeight="1">
      <c r="I603" s="65"/>
      <c r="J603" s="65"/>
    </row>
    <row r="604" spans="9:10" ht="15.75" customHeight="1">
      <c r="I604" s="65"/>
      <c r="J604" s="65"/>
    </row>
    <row r="605" spans="9:10" ht="15.75" customHeight="1">
      <c r="I605" s="65"/>
      <c r="J605" s="65"/>
    </row>
    <row r="606" spans="9:10" ht="15.75" customHeight="1">
      <c r="I606" s="65"/>
      <c r="J606" s="65"/>
    </row>
    <row r="607" spans="9:10" ht="15.75" customHeight="1">
      <c r="I607" s="65"/>
      <c r="J607" s="65"/>
    </row>
    <row r="608" spans="9:10" ht="15.75" customHeight="1">
      <c r="I608" s="65"/>
      <c r="J608" s="65"/>
    </row>
    <row r="609" spans="9:10" ht="15.75" customHeight="1">
      <c r="I609" s="65"/>
      <c r="J609" s="65"/>
    </row>
    <row r="610" spans="9:10" ht="15.75" customHeight="1">
      <c r="I610" s="65"/>
      <c r="J610" s="65"/>
    </row>
    <row r="611" spans="9:10" ht="15.75" customHeight="1">
      <c r="I611" s="65"/>
      <c r="J611" s="65"/>
    </row>
    <row r="612" spans="9:10" ht="15.75" customHeight="1">
      <c r="I612" s="65"/>
      <c r="J612" s="65"/>
    </row>
    <row r="613" spans="9:10" ht="15.75" customHeight="1">
      <c r="I613" s="65"/>
      <c r="J613" s="65"/>
    </row>
    <row r="614" spans="9:10" ht="15.75" customHeight="1">
      <c r="I614" s="65"/>
      <c r="J614" s="65"/>
    </row>
    <row r="615" spans="9:10" ht="15.75" customHeight="1">
      <c r="I615" s="65"/>
      <c r="J615" s="65"/>
    </row>
    <row r="616" spans="9:10" ht="15.75" customHeight="1">
      <c r="I616" s="65"/>
      <c r="J616" s="65"/>
    </row>
    <row r="617" spans="9:10" ht="15.75" customHeight="1">
      <c r="I617" s="65"/>
      <c r="J617" s="65"/>
    </row>
    <row r="618" spans="9:10" ht="15.75" customHeight="1">
      <c r="I618" s="65"/>
      <c r="J618" s="65"/>
    </row>
    <row r="619" spans="9:10" ht="15.75" customHeight="1">
      <c r="I619" s="65"/>
      <c r="J619" s="65"/>
    </row>
    <row r="620" spans="9:10" ht="15.75" customHeight="1">
      <c r="I620" s="65"/>
      <c r="J620" s="65"/>
    </row>
    <row r="621" spans="9:10" ht="15.75" customHeight="1">
      <c r="I621" s="65"/>
      <c r="J621" s="65"/>
    </row>
    <row r="622" spans="9:10" ht="15.75" customHeight="1">
      <c r="I622" s="65"/>
      <c r="J622" s="65"/>
    </row>
    <row r="623" spans="9:10" ht="15.75" customHeight="1">
      <c r="I623" s="65"/>
      <c r="J623" s="65"/>
    </row>
    <row r="624" spans="9:10" ht="15.75" customHeight="1">
      <c r="I624" s="65"/>
      <c r="J624" s="65"/>
    </row>
    <row r="625" spans="9:10" ht="15.75" customHeight="1">
      <c r="I625" s="65"/>
      <c r="J625" s="65"/>
    </row>
    <row r="626" spans="9:10" ht="15.75" customHeight="1">
      <c r="I626" s="65"/>
      <c r="J626" s="65"/>
    </row>
    <row r="627" spans="9:10" ht="15.75" customHeight="1">
      <c r="I627" s="65"/>
      <c r="J627" s="65"/>
    </row>
    <row r="628" spans="9:10" ht="15.75" customHeight="1">
      <c r="I628" s="65"/>
      <c r="J628" s="65"/>
    </row>
    <row r="629" spans="9:10" ht="15.75" customHeight="1">
      <c r="I629" s="65"/>
      <c r="J629" s="65"/>
    </row>
    <row r="630" spans="9:10" ht="15.75" customHeight="1">
      <c r="I630" s="65"/>
      <c r="J630" s="65"/>
    </row>
    <row r="631" spans="9:10" ht="15.75" customHeight="1">
      <c r="I631" s="65"/>
      <c r="J631" s="65"/>
    </row>
    <row r="632" spans="9:10" ht="15.75" customHeight="1">
      <c r="I632" s="65"/>
      <c r="J632" s="65"/>
    </row>
    <row r="633" spans="9:10" ht="15.75" customHeight="1">
      <c r="I633" s="65"/>
      <c r="J633" s="65"/>
    </row>
    <row r="634" spans="9:10" ht="15.75" customHeight="1">
      <c r="I634" s="65"/>
      <c r="J634" s="65"/>
    </row>
    <row r="635" spans="9:10" ht="15.75" customHeight="1">
      <c r="I635" s="65"/>
      <c r="J635" s="65"/>
    </row>
    <row r="636" spans="9:10" ht="15.75" customHeight="1">
      <c r="I636" s="65"/>
      <c r="J636" s="65"/>
    </row>
    <row r="637" spans="9:10" ht="15.75" customHeight="1">
      <c r="I637" s="65"/>
      <c r="J637" s="65"/>
    </row>
    <row r="638" spans="9:10" ht="15.75" customHeight="1">
      <c r="I638" s="65"/>
      <c r="J638" s="65"/>
    </row>
    <row r="639" spans="9:10" ht="15.75" customHeight="1">
      <c r="I639" s="65"/>
      <c r="J639" s="65"/>
    </row>
    <row r="640" spans="9:10" ht="15.75" customHeight="1">
      <c r="I640" s="65"/>
      <c r="J640" s="65"/>
    </row>
    <row r="641" spans="9:10" ht="15.75" customHeight="1">
      <c r="I641" s="65"/>
      <c r="J641" s="65"/>
    </row>
    <row r="642" spans="9:10" ht="15.75" customHeight="1">
      <c r="I642" s="65"/>
      <c r="J642" s="65"/>
    </row>
    <row r="643" spans="9:10" ht="15.75" customHeight="1">
      <c r="I643" s="65"/>
      <c r="J643" s="65"/>
    </row>
    <row r="644" spans="9:10" ht="15.75" customHeight="1">
      <c r="I644" s="65"/>
      <c r="J644" s="65"/>
    </row>
    <row r="645" spans="9:10" ht="15.75" customHeight="1">
      <c r="I645" s="65"/>
      <c r="J645" s="65"/>
    </row>
    <row r="646" spans="9:10" ht="15.75" customHeight="1">
      <c r="I646" s="65"/>
      <c r="J646" s="65"/>
    </row>
    <row r="647" spans="9:10" ht="15.75" customHeight="1">
      <c r="I647" s="65"/>
      <c r="J647" s="65"/>
    </row>
    <row r="648" spans="9:10" ht="15.75" customHeight="1">
      <c r="I648" s="65"/>
      <c r="J648" s="65"/>
    </row>
    <row r="649" spans="9:10" ht="15.75" customHeight="1">
      <c r="I649" s="65"/>
      <c r="J649" s="65"/>
    </row>
    <row r="650" spans="9:10" ht="15.75" customHeight="1">
      <c r="I650" s="65"/>
      <c r="J650" s="65"/>
    </row>
    <row r="651" spans="9:10" ht="15.75" customHeight="1">
      <c r="I651" s="65"/>
      <c r="J651" s="65"/>
    </row>
    <row r="652" spans="9:10" ht="15.75" customHeight="1">
      <c r="I652" s="65"/>
      <c r="J652" s="65"/>
    </row>
    <row r="653" spans="9:10" ht="15.75" customHeight="1">
      <c r="I653" s="65"/>
      <c r="J653" s="65"/>
    </row>
    <row r="654" spans="9:10" ht="15.75" customHeight="1">
      <c r="I654" s="65"/>
      <c r="J654" s="65"/>
    </row>
    <row r="655" spans="9:10" ht="15.75" customHeight="1">
      <c r="I655" s="65"/>
      <c r="J655" s="65"/>
    </row>
    <row r="656" spans="9:10" ht="15.75" customHeight="1">
      <c r="I656" s="65"/>
      <c r="J656" s="65"/>
    </row>
    <row r="657" spans="9:10" ht="15.75" customHeight="1">
      <c r="I657" s="65"/>
      <c r="J657" s="65"/>
    </row>
    <row r="658" spans="9:10" ht="15.75" customHeight="1">
      <c r="I658" s="65"/>
      <c r="J658" s="65"/>
    </row>
    <row r="659" spans="9:10" ht="15.75" customHeight="1">
      <c r="I659" s="65"/>
      <c r="J659" s="65"/>
    </row>
    <row r="660" spans="9:10" ht="15.75" customHeight="1">
      <c r="I660" s="65"/>
      <c r="J660" s="65"/>
    </row>
    <row r="661" spans="9:10" ht="15.75" customHeight="1">
      <c r="I661" s="65"/>
      <c r="J661" s="65"/>
    </row>
    <row r="662" spans="9:10" ht="15.75" customHeight="1">
      <c r="I662" s="65"/>
      <c r="J662" s="65"/>
    </row>
    <row r="663" spans="9:10" ht="15.75" customHeight="1">
      <c r="I663" s="65"/>
      <c r="J663" s="65"/>
    </row>
    <row r="664" spans="9:10" ht="15.75" customHeight="1">
      <c r="I664" s="65"/>
      <c r="J664" s="65"/>
    </row>
    <row r="665" spans="9:10" ht="15.75" customHeight="1">
      <c r="I665" s="65"/>
      <c r="J665" s="65"/>
    </row>
    <row r="666" spans="9:10" ht="15.75" customHeight="1">
      <c r="I666" s="65"/>
      <c r="J666" s="65"/>
    </row>
    <row r="667" spans="9:10" ht="15.75" customHeight="1">
      <c r="I667" s="65"/>
      <c r="J667" s="65"/>
    </row>
    <row r="668" spans="9:10" ht="15.75" customHeight="1">
      <c r="I668" s="65"/>
      <c r="J668" s="65"/>
    </row>
    <row r="669" spans="9:10" ht="15.75" customHeight="1">
      <c r="I669" s="65"/>
      <c r="J669" s="65"/>
    </row>
    <row r="670" spans="9:10" ht="15.75" customHeight="1">
      <c r="I670" s="65"/>
      <c r="J670" s="65"/>
    </row>
    <row r="671" spans="9:10" ht="15.75" customHeight="1">
      <c r="I671" s="65"/>
      <c r="J671" s="65"/>
    </row>
    <row r="672" spans="9:10" ht="15.75" customHeight="1">
      <c r="I672" s="65"/>
      <c r="J672" s="65"/>
    </row>
    <row r="673" spans="9:10" ht="15.75" customHeight="1">
      <c r="I673" s="65"/>
      <c r="J673" s="65"/>
    </row>
    <row r="674" spans="9:10" ht="15.75" customHeight="1">
      <c r="I674" s="65"/>
      <c r="J674" s="65"/>
    </row>
    <row r="675" spans="9:10" ht="15.75" customHeight="1">
      <c r="I675" s="65"/>
      <c r="J675" s="65"/>
    </row>
    <row r="676" spans="9:10" ht="15.75" customHeight="1">
      <c r="I676" s="65"/>
      <c r="J676" s="65"/>
    </row>
    <row r="677" spans="9:10" ht="15.75" customHeight="1">
      <c r="I677" s="65"/>
      <c r="J677" s="65"/>
    </row>
    <row r="678" spans="9:10" ht="15.75" customHeight="1">
      <c r="I678" s="65"/>
      <c r="J678" s="65"/>
    </row>
    <row r="679" spans="9:10" ht="15.75" customHeight="1">
      <c r="I679" s="65"/>
      <c r="J679" s="65"/>
    </row>
    <row r="680" spans="9:10" ht="15.75" customHeight="1">
      <c r="I680" s="65"/>
      <c r="J680" s="65"/>
    </row>
    <row r="681" spans="9:10" ht="15.75" customHeight="1">
      <c r="I681" s="65"/>
      <c r="J681" s="65"/>
    </row>
    <row r="682" spans="9:10" ht="15.75" customHeight="1">
      <c r="I682" s="65"/>
      <c r="J682" s="65"/>
    </row>
    <row r="683" spans="9:10" ht="15.75" customHeight="1">
      <c r="I683" s="65"/>
      <c r="J683" s="65"/>
    </row>
    <row r="684" spans="9:10" ht="15.75" customHeight="1">
      <c r="I684" s="65"/>
      <c r="J684" s="65"/>
    </row>
    <row r="685" spans="9:10" ht="15.75" customHeight="1">
      <c r="I685" s="65"/>
      <c r="J685" s="65"/>
    </row>
    <row r="686" spans="9:10" ht="15.75" customHeight="1">
      <c r="I686" s="65"/>
      <c r="J686" s="65"/>
    </row>
    <row r="687" spans="9:10" ht="15.75" customHeight="1">
      <c r="I687" s="65"/>
      <c r="J687" s="65"/>
    </row>
    <row r="688" spans="9:10" ht="15.75" customHeight="1">
      <c r="I688" s="65"/>
      <c r="J688" s="65"/>
    </row>
    <row r="689" spans="9:10" ht="15.75" customHeight="1">
      <c r="I689" s="65"/>
      <c r="J689" s="65"/>
    </row>
    <row r="690" spans="9:10" ht="15.75" customHeight="1">
      <c r="I690" s="65"/>
      <c r="J690" s="65"/>
    </row>
    <row r="691" spans="9:10" ht="15.75" customHeight="1">
      <c r="I691" s="65"/>
      <c r="J691" s="65"/>
    </row>
    <row r="692" spans="9:10" ht="15.75" customHeight="1">
      <c r="I692" s="65"/>
      <c r="J692" s="65"/>
    </row>
    <row r="693" spans="9:10" ht="15.75" customHeight="1">
      <c r="I693" s="65"/>
      <c r="J693" s="65"/>
    </row>
    <row r="694" spans="9:10" ht="15.75" customHeight="1">
      <c r="I694" s="65"/>
      <c r="J694" s="65"/>
    </row>
    <row r="695" spans="9:10" ht="15.75" customHeight="1">
      <c r="I695" s="65"/>
      <c r="J695" s="65"/>
    </row>
    <row r="696" spans="9:10" ht="15.75" customHeight="1">
      <c r="I696" s="65"/>
      <c r="J696" s="65"/>
    </row>
    <row r="697" spans="9:10" ht="15.75" customHeight="1">
      <c r="I697" s="65"/>
      <c r="J697" s="65"/>
    </row>
    <row r="698" spans="9:10" ht="15.75" customHeight="1">
      <c r="I698" s="65"/>
      <c r="J698" s="65"/>
    </row>
    <row r="699" spans="9:10" ht="15.75" customHeight="1">
      <c r="I699" s="65"/>
      <c r="J699" s="65"/>
    </row>
    <row r="700" spans="9:10" ht="15.75" customHeight="1">
      <c r="I700" s="65"/>
      <c r="J700" s="65"/>
    </row>
    <row r="701" spans="9:10" ht="15.75" customHeight="1">
      <c r="I701" s="65"/>
      <c r="J701" s="65"/>
    </row>
    <row r="702" spans="9:10" ht="15.75" customHeight="1">
      <c r="I702" s="65"/>
      <c r="J702" s="65"/>
    </row>
    <row r="703" spans="9:10" ht="15.75" customHeight="1">
      <c r="I703" s="65"/>
      <c r="J703" s="65"/>
    </row>
    <row r="704" spans="9:10" ht="15.75" customHeight="1">
      <c r="I704" s="65"/>
      <c r="J704" s="65"/>
    </row>
    <row r="705" spans="9:10" ht="15.75" customHeight="1">
      <c r="I705" s="65"/>
      <c r="J705" s="65"/>
    </row>
    <row r="706" spans="9:10" ht="15.75" customHeight="1">
      <c r="I706" s="65"/>
      <c r="J706" s="65"/>
    </row>
    <row r="707" spans="9:10" ht="15.75" customHeight="1">
      <c r="I707" s="65"/>
      <c r="J707" s="65"/>
    </row>
    <row r="708" spans="9:10" ht="15.75" customHeight="1">
      <c r="I708" s="65"/>
      <c r="J708" s="65"/>
    </row>
    <row r="709" spans="9:10" ht="15.75" customHeight="1">
      <c r="I709" s="65"/>
      <c r="J709" s="65"/>
    </row>
    <row r="710" spans="9:10" ht="15.75" customHeight="1">
      <c r="I710" s="65"/>
      <c r="J710" s="65"/>
    </row>
    <row r="711" spans="9:10" ht="15.75" customHeight="1">
      <c r="I711" s="65"/>
      <c r="J711" s="65"/>
    </row>
    <row r="712" spans="9:10" ht="15.75" customHeight="1">
      <c r="I712" s="65"/>
      <c r="J712" s="65"/>
    </row>
    <row r="713" spans="9:10" ht="15.75" customHeight="1">
      <c r="I713" s="65"/>
      <c r="J713" s="65"/>
    </row>
    <row r="714" spans="9:10" ht="15.75" customHeight="1">
      <c r="I714" s="65"/>
      <c r="J714" s="65"/>
    </row>
    <row r="715" spans="9:10" ht="15.75" customHeight="1">
      <c r="I715" s="65"/>
      <c r="J715" s="65"/>
    </row>
    <row r="716" spans="9:10" ht="15.75" customHeight="1">
      <c r="I716" s="65"/>
      <c r="J716" s="65"/>
    </row>
    <row r="717" spans="9:10" ht="15.75" customHeight="1">
      <c r="I717" s="65"/>
      <c r="J717" s="65"/>
    </row>
    <row r="718" spans="9:10" ht="15.75" customHeight="1">
      <c r="I718" s="65"/>
      <c r="J718" s="65"/>
    </row>
    <row r="719" spans="9:10" ht="15.75" customHeight="1">
      <c r="I719" s="65"/>
      <c r="J719" s="65"/>
    </row>
    <row r="720" spans="9:10" ht="15.75" customHeight="1">
      <c r="I720" s="65"/>
      <c r="J720" s="65"/>
    </row>
    <row r="721" spans="9:10" ht="15.75" customHeight="1">
      <c r="I721" s="65"/>
      <c r="J721" s="65"/>
    </row>
    <row r="722" spans="9:10" ht="15.75" customHeight="1">
      <c r="I722" s="65"/>
      <c r="J722" s="65"/>
    </row>
    <row r="723" spans="9:10" ht="15.75" customHeight="1">
      <c r="I723" s="65"/>
      <c r="J723" s="65"/>
    </row>
    <row r="724" spans="9:10" ht="15.75" customHeight="1">
      <c r="I724" s="65"/>
      <c r="J724" s="65"/>
    </row>
    <row r="725" spans="9:10" ht="15.75" customHeight="1">
      <c r="I725" s="65"/>
      <c r="J725" s="65"/>
    </row>
    <row r="726" spans="9:10" ht="15.75" customHeight="1">
      <c r="I726" s="65"/>
      <c r="J726" s="65"/>
    </row>
    <row r="727" spans="9:10" ht="15.75" customHeight="1">
      <c r="I727" s="65"/>
      <c r="J727" s="65"/>
    </row>
    <row r="728" spans="9:10" ht="15.75" customHeight="1">
      <c r="I728" s="65"/>
      <c r="J728" s="65"/>
    </row>
    <row r="729" spans="9:10" ht="15.75" customHeight="1">
      <c r="I729" s="65"/>
      <c r="J729" s="65"/>
    </row>
    <row r="730" spans="9:10" ht="15.75" customHeight="1">
      <c r="I730" s="65"/>
      <c r="J730" s="65"/>
    </row>
    <row r="731" spans="9:10" ht="15.75" customHeight="1">
      <c r="I731" s="65"/>
      <c r="J731" s="65"/>
    </row>
    <row r="732" spans="9:10" ht="15.75" customHeight="1">
      <c r="I732" s="65"/>
      <c r="J732" s="65"/>
    </row>
    <row r="733" spans="9:10" ht="15.75" customHeight="1">
      <c r="I733" s="65"/>
      <c r="J733" s="65"/>
    </row>
    <row r="734" spans="9:10" ht="15.75" customHeight="1">
      <c r="I734" s="65"/>
      <c r="J734" s="65"/>
    </row>
    <row r="735" spans="9:10" ht="15.75" customHeight="1">
      <c r="I735" s="65"/>
      <c r="J735" s="65"/>
    </row>
    <row r="736" spans="9:10" ht="15.75" customHeight="1">
      <c r="I736" s="64"/>
      <c r="J736" s="64"/>
    </row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6">
    <mergeCell ref="B361:G361"/>
    <mergeCell ref="B372:G372"/>
    <mergeCell ref="B380:G380"/>
    <mergeCell ref="B386:G386"/>
    <mergeCell ref="B393:G393"/>
    <mergeCell ref="B397:G397"/>
    <mergeCell ref="B401:G401"/>
    <mergeCell ref="B405:G405"/>
    <mergeCell ref="B411:G411"/>
    <mergeCell ref="B412:G412"/>
    <mergeCell ref="B416:G416"/>
    <mergeCell ref="B420:G420"/>
    <mergeCell ref="B423:G423"/>
    <mergeCell ref="B426:G426"/>
    <mergeCell ref="B427:G427"/>
    <mergeCell ref="B433:G433"/>
    <mergeCell ref="B434:G434"/>
    <mergeCell ref="B442:G442"/>
    <mergeCell ref="B450:G450"/>
    <mergeCell ref="B457:G457"/>
    <mergeCell ref="B483:G483"/>
    <mergeCell ref="B491:G491"/>
    <mergeCell ref="B506:G506"/>
    <mergeCell ref="B532:G532"/>
    <mergeCell ref="B538:G538"/>
    <mergeCell ref="B547:G547"/>
    <mergeCell ref="B551:G551"/>
    <mergeCell ref="B555:G555"/>
    <mergeCell ref="F579:G579"/>
    <mergeCell ref="F580:G580"/>
    <mergeCell ref="B556:G556"/>
    <mergeCell ref="B558:G558"/>
    <mergeCell ref="B560:G560"/>
    <mergeCell ref="B568:G568"/>
    <mergeCell ref="B572:G572"/>
    <mergeCell ref="B576:G576"/>
    <mergeCell ref="F578:G578"/>
    <mergeCell ref="A1:H1"/>
    <mergeCell ref="B2:G2"/>
    <mergeCell ref="B5:G5"/>
    <mergeCell ref="B17:G17"/>
    <mergeCell ref="B18:G18"/>
    <mergeCell ref="B19:G19"/>
    <mergeCell ref="B23:G23"/>
    <mergeCell ref="B25:G25"/>
    <mergeCell ref="B31:G31"/>
    <mergeCell ref="B32:G32"/>
    <mergeCell ref="B37:G37"/>
    <mergeCell ref="B43:G43"/>
    <mergeCell ref="B45:G45"/>
    <mergeCell ref="B51:G51"/>
    <mergeCell ref="B53:G53"/>
    <mergeCell ref="B58:G58"/>
    <mergeCell ref="B63:G63"/>
    <mergeCell ref="B68:G68"/>
    <mergeCell ref="B70:G70"/>
    <mergeCell ref="B73:G73"/>
    <mergeCell ref="B77:G77"/>
    <mergeCell ref="B85:G85"/>
    <mergeCell ref="B86:G86"/>
    <mergeCell ref="B110:G110"/>
    <mergeCell ref="B138:G138"/>
    <mergeCell ref="B152:G152"/>
    <mergeCell ref="B153:G153"/>
    <mergeCell ref="B179:G179"/>
    <mergeCell ref="B218:G218"/>
    <mergeCell ref="B241:G241"/>
    <mergeCell ref="B263:G263"/>
    <mergeCell ref="B269:G269"/>
    <mergeCell ref="B281:G281"/>
    <mergeCell ref="B282:G282"/>
    <mergeCell ref="B286:G286"/>
    <mergeCell ref="B289:G289"/>
    <mergeCell ref="B292:G292"/>
    <mergeCell ref="B306:G306"/>
    <mergeCell ref="B310:G310"/>
    <mergeCell ref="B311:G311"/>
    <mergeCell ref="B338:G338"/>
    <mergeCell ref="B339:G339"/>
    <mergeCell ref="B346:G346"/>
    <mergeCell ref="B355:G355"/>
    <mergeCell ref="B312:G312"/>
    <mergeCell ref="B315:G315"/>
    <mergeCell ref="B317:G317"/>
    <mergeCell ref="B327:G327"/>
    <mergeCell ref="B336:G336"/>
  </mergeCells>
  <printOptions horizontalCentered="1"/>
  <pageMargins left="0.25" right="0.25" top="0.75" bottom="0.75" header="0" footer="0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X1002"/>
  <sheetViews>
    <sheetView tabSelected="1" topLeftCell="C10" workbookViewId="0">
      <selection activeCell="Q25" sqref="Q25:Q26"/>
    </sheetView>
  </sheetViews>
  <sheetFormatPr defaultColWidth="14.42578125" defaultRowHeight="15" customHeight="1"/>
  <cols>
    <col min="1" max="1" width="6.85546875" customWidth="1"/>
    <col min="2" max="2" width="23" customWidth="1"/>
    <col min="3" max="3" width="13.7109375" customWidth="1"/>
    <col min="4" max="4" width="11.85546875" customWidth="1"/>
    <col min="5" max="5" width="9.42578125" bestFit="1" customWidth="1"/>
    <col min="6" max="7" width="11.85546875" customWidth="1"/>
    <col min="8" max="8" width="10.140625" customWidth="1"/>
    <col min="9" max="9" width="4" customWidth="1"/>
    <col min="10" max="16" width="11.85546875" customWidth="1"/>
    <col min="17" max="17" width="18.7109375" customWidth="1"/>
    <col min="18" max="21" width="8.7109375" customWidth="1"/>
    <col min="22" max="22" width="12.7109375" bestFit="1" customWidth="1"/>
    <col min="23" max="23" width="9.140625" bestFit="1" customWidth="1"/>
    <col min="24" max="26" width="8.7109375" customWidth="1"/>
  </cols>
  <sheetData>
    <row r="1" spans="1:24" ht="271.5" customHeight="1">
      <c r="A1" s="85"/>
      <c r="B1" s="86"/>
      <c r="C1" s="86"/>
      <c r="D1" s="86"/>
      <c r="E1" s="86"/>
      <c r="F1" s="86"/>
      <c r="G1" s="86"/>
      <c r="H1" s="86"/>
      <c r="I1" s="1"/>
      <c r="J1" s="1"/>
      <c r="K1" s="1"/>
      <c r="L1" s="1"/>
      <c r="M1" s="1"/>
      <c r="N1" s="1"/>
      <c r="O1" s="1"/>
      <c r="P1" s="1"/>
      <c r="Q1" s="1"/>
    </row>
    <row r="2" spans="1:24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97" t="s">
        <v>8</v>
      </c>
      <c r="I2" s="98"/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3" t="s">
        <v>16</v>
      </c>
    </row>
    <row r="3" spans="1:24" ht="12" customHeight="1">
      <c r="A3" s="93" t="s">
        <v>17</v>
      </c>
      <c r="B3" s="90" t="s">
        <v>18</v>
      </c>
      <c r="C3" s="92">
        <v>133597.46</v>
      </c>
      <c r="D3" s="4">
        <v>0.1</v>
      </c>
      <c r="E3" s="4">
        <v>0.1</v>
      </c>
      <c r="F3" s="4">
        <v>0.1</v>
      </c>
      <c r="G3" s="4">
        <v>0.1</v>
      </c>
      <c r="H3" s="99">
        <v>0.1</v>
      </c>
      <c r="I3" s="100"/>
      <c r="J3" s="4">
        <v>0.1</v>
      </c>
      <c r="K3" s="4">
        <v>0.1</v>
      </c>
      <c r="L3" s="4">
        <v>0.1</v>
      </c>
      <c r="M3" s="4">
        <v>0.05</v>
      </c>
      <c r="N3" s="4">
        <v>0.05</v>
      </c>
      <c r="O3" s="4">
        <v>0.05</v>
      </c>
      <c r="P3" s="4">
        <v>0.05</v>
      </c>
      <c r="Q3" s="5">
        <v>1</v>
      </c>
    </row>
    <row r="4" spans="1:24" ht="12.75" customHeight="1">
      <c r="A4" s="91"/>
      <c r="B4" s="91"/>
      <c r="C4" s="91"/>
      <c r="D4" s="6">
        <v>13359.75</v>
      </c>
      <c r="E4" s="6">
        <v>13359.75</v>
      </c>
      <c r="F4" s="6">
        <v>13359.75</v>
      </c>
      <c r="G4" s="6">
        <v>13359.75</v>
      </c>
      <c r="H4" s="101">
        <v>13359.75</v>
      </c>
      <c r="I4" s="98"/>
      <c r="J4" s="6">
        <v>13359.75</v>
      </c>
      <c r="K4" s="6">
        <v>13359.75</v>
      </c>
      <c r="L4" s="6">
        <v>13359.75</v>
      </c>
      <c r="M4" s="6">
        <v>6679.87</v>
      </c>
      <c r="N4" s="6">
        <v>6679.87</v>
      </c>
      <c r="O4" s="6">
        <v>6679.87</v>
      </c>
      <c r="P4" s="6">
        <v>6679.85</v>
      </c>
      <c r="Q4" s="72">
        <f>SUM(D4:P4)</f>
        <v>133597.46</v>
      </c>
    </row>
    <row r="5" spans="1:24" ht="12" customHeight="1">
      <c r="A5" s="93" t="s">
        <v>19</v>
      </c>
      <c r="B5" s="90" t="s">
        <v>20</v>
      </c>
      <c r="C5" s="92">
        <v>575359.34</v>
      </c>
      <c r="D5" s="4">
        <v>0.15720000000000001</v>
      </c>
      <c r="E5" s="4">
        <v>0.1588</v>
      </c>
      <c r="F5" s="4">
        <v>0.21870000000000001</v>
      </c>
      <c r="G5" s="4">
        <v>0.11560000000000001</v>
      </c>
      <c r="H5" s="99">
        <v>4.8799999999999996E-2</v>
      </c>
      <c r="I5" s="100"/>
      <c r="J5" s="4">
        <v>5.2300000000000006E-2</v>
      </c>
      <c r="K5" s="4">
        <v>6.4100000000000004E-2</v>
      </c>
      <c r="L5" s="4">
        <v>3.0499999999999999E-2</v>
      </c>
      <c r="M5" s="4">
        <v>3.0099999999999998E-2</v>
      </c>
      <c r="N5" s="4">
        <v>6.8000000000000005E-3</v>
      </c>
      <c r="O5" s="4">
        <v>6.59E-2</v>
      </c>
      <c r="P5" s="4">
        <v>5.1200000000000002E-2</v>
      </c>
      <c r="Q5" s="5">
        <v>1</v>
      </c>
    </row>
    <row r="6" spans="1:24" ht="12.75" customHeight="1">
      <c r="A6" s="91"/>
      <c r="B6" s="91"/>
      <c r="C6" s="91"/>
      <c r="D6" s="6">
        <v>90421.3</v>
      </c>
      <c r="E6" s="6">
        <v>91359.67</v>
      </c>
      <c r="F6" s="6">
        <v>125817.28</v>
      </c>
      <c r="G6" s="6">
        <v>66482.539999999994</v>
      </c>
      <c r="H6" s="101">
        <v>28083.919999999998</v>
      </c>
      <c r="I6" s="98"/>
      <c r="J6" s="6">
        <v>30073.040000000001</v>
      </c>
      <c r="K6" s="6">
        <v>36851.64</v>
      </c>
      <c r="L6" s="6">
        <v>17525.7</v>
      </c>
      <c r="M6" s="6">
        <v>17321.189999999999</v>
      </c>
      <c r="N6" s="6">
        <v>3932.22</v>
      </c>
      <c r="O6" s="6">
        <v>37910.46</v>
      </c>
      <c r="P6" s="6">
        <v>29580.38</v>
      </c>
      <c r="Q6" s="72">
        <f>SUM(D6:P6)</f>
        <v>575359.34</v>
      </c>
    </row>
    <row r="7" spans="1:24" ht="12" customHeight="1">
      <c r="A7" s="93" t="s">
        <v>21</v>
      </c>
      <c r="B7" s="90" t="s">
        <v>22</v>
      </c>
      <c r="C7" s="92">
        <v>1062919.01</v>
      </c>
      <c r="D7" s="4">
        <v>0.12920000000000001</v>
      </c>
      <c r="E7" s="4">
        <v>0.1358</v>
      </c>
      <c r="F7" s="4">
        <v>7.8899999999999998E-2</v>
      </c>
      <c r="G7" s="4">
        <v>8.9399999999999993E-2</v>
      </c>
      <c r="H7" s="99">
        <v>8.6300000000000002E-2</v>
      </c>
      <c r="I7" s="100"/>
      <c r="J7" s="4">
        <v>8.1000000000000003E-2</v>
      </c>
      <c r="K7" s="4">
        <v>5.8200000000000002E-2</v>
      </c>
      <c r="L7" s="4">
        <v>7.5999999999999998E-2</v>
      </c>
      <c r="M7" s="4">
        <v>5.3899999999999997E-2</v>
      </c>
      <c r="N7" s="4">
        <v>7.7100000000000002E-2</v>
      </c>
      <c r="O7" s="4">
        <v>6.6900000000000001E-2</v>
      </c>
      <c r="P7" s="4">
        <v>6.7299999999999999E-2</v>
      </c>
      <c r="Q7" s="5">
        <v>0.99829999999999997</v>
      </c>
    </row>
    <row r="8" spans="1:24" ht="12.75" customHeight="1">
      <c r="A8" s="91"/>
      <c r="B8" s="91"/>
      <c r="C8" s="91"/>
      <c r="D8" s="6">
        <v>137354.07</v>
      </c>
      <c r="E8" s="6">
        <v>144386.45000000001</v>
      </c>
      <c r="F8" s="6">
        <v>83838.97</v>
      </c>
      <c r="G8" s="6">
        <v>95007.44</v>
      </c>
      <c r="H8" s="101">
        <v>91745.98</v>
      </c>
      <c r="I8" s="98"/>
      <c r="J8" s="6">
        <v>86093.16</v>
      </c>
      <c r="K8" s="6">
        <v>61850.22</v>
      </c>
      <c r="L8" s="6">
        <v>80812.23</v>
      </c>
      <c r="M8" s="6">
        <v>57281.75</v>
      </c>
      <c r="N8" s="6">
        <v>81958.259999999995</v>
      </c>
      <c r="O8" s="6">
        <v>71132.479999999996</v>
      </c>
      <c r="P8" s="6">
        <v>71458</v>
      </c>
      <c r="Q8" s="72">
        <f>SUM(D8:P8)</f>
        <v>1062919.01</v>
      </c>
    </row>
    <row r="9" spans="1:24" ht="12" customHeight="1">
      <c r="A9" s="93" t="s">
        <v>23</v>
      </c>
      <c r="B9" s="90" t="s">
        <v>24</v>
      </c>
      <c r="C9" s="92">
        <v>2451.4</v>
      </c>
      <c r="D9" s="7"/>
      <c r="E9" s="7"/>
      <c r="F9" s="7"/>
      <c r="G9" s="7"/>
      <c r="H9" s="8"/>
      <c r="I9" s="9"/>
      <c r="J9" s="7"/>
      <c r="K9" s="7"/>
      <c r="L9" s="7"/>
      <c r="M9" s="7"/>
      <c r="N9" s="7"/>
      <c r="O9" s="4">
        <v>0.5</v>
      </c>
      <c r="P9" s="4">
        <v>0.5</v>
      </c>
      <c r="Q9" s="5">
        <v>1</v>
      </c>
      <c r="V9" s="73"/>
      <c r="W9" s="74"/>
      <c r="X9" s="75"/>
    </row>
    <row r="10" spans="1:24" ht="12.75" customHeight="1">
      <c r="A10" s="91"/>
      <c r="B10" s="91"/>
      <c r="C10" s="91"/>
      <c r="D10" s="10"/>
      <c r="E10" s="10"/>
      <c r="F10" s="10"/>
      <c r="G10" s="10"/>
      <c r="H10" s="11"/>
      <c r="I10" s="12"/>
      <c r="J10" s="10"/>
      <c r="K10" s="10"/>
      <c r="L10" s="10"/>
      <c r="M10" s="10"/>
      <c r="N10" s="10"/>
      <c r="O10" s="6">
        <v>1225.7</v>
      </c>
      <c r="P10" s="6">
        <v>1225.7</v>
      </c>
      <c r="Q10" s="72">
        <f>SUM(D10:P10)</f>
        <v>2451.4</v>
      </c>
    </row>
    <row r="11" spans="1:24" ht="12" customHeight="1">
      <c r="A11" s="13"/>
      <c r="B11" s="14"/>
      <c r="C11" s="94">
        <f>SUM(C3:C10)</f>
        <v>1774327.21</v>
      </c>
      <c r="D11" s="15">
        <v>241135.12</v>
      </c>
      <c r="E11" s="15">
        <v>249105.87</v>
      </c>
      <c r="F11" s="15">
        <v>223016</v>
      </c>
      <c r="G11" s="15">
        <v>174849.73</v>
      </c>
      <c r="H11" s="102">
        <v>133189.65</v>
      </c>
      <c r="I11" s="103"/>
      <c r="J11" s="15">
        <v>129525.95</v>
      </c>
      <c r="K11" s="15">
        <v>112061.61</v>
      </c>
      <c r="L11" s="15">
        <v>111697.68</v>
      </c>
      <c r="M11" s="15">
        <v>81282.81</v>
      </c>
      <c r="N11" s="15">
        <v>92570.35</v>
      </c>
      <c r="O11" s="15">
        <v>116948.51</v>
      </c>
      <c r="P11" s="58">
        <f t="shared" ref="P11" si="0">SUM(P10,P8,P6,P4)</f>
        <v>108943.93000000001</v>
      </c>
      <c r="Q11" s="96">
        <f>SUM(Q4,Q6,Q8,Q10)</f>
        <v>1774327.21</v>
      </c>
    </row>
    <row r="12" spans="1:24" ht="12.75" customHeight="1">
      <c r="A12" s="16"/>
      <c r="B12" s="17"/>
      <c r="C12" s="95"/>
      <c r="D12" s="51">
        <f>D11</f>
        <v>241135.12</v>
      </c>
      <c r="E12" s="51">
        <f>D12+E11</f>
        <v>490240.99</v>
      </c>
      <c r="F12" s="51">
        <f>F11+E12</f>
        <v>713256.99</v>
      </c>
      <c r="G12" s="51">
        <f>G11+F12</f>
        <v>888106.72</v>
      </c>
      <c r="H12" s="71">
        <f>H11+G12</f>
        <v>1021296.37</v>
      </c>
      <c r="I12" s="70"/>
      <c r="J12" s="61">
        <f>J11+H12</f>
        <v>1150822.32</v>
      </c>
      <c r="K12" s="61">
        <f>K11+J12</f>
        <v>1262883.9300000002</v>
      </c>
      <c r="L12" s="61">
        <f>L11+K12</f>
        <v>1374581.61</v>
      </c>
      <c r="M12" s="61">
        <f>M11+L12</f>
        <v>1455864.4200000002</v>
      </c>
      <c r="N12" s="61">
        <f>N11+M12</f>
        <v>1548434.7700000003</v>
      </c>
      <c r="O12" s="61">
        <f>O11+N12</f>
        <v>1665383.2800000003</v>
      </c>
      <c r="P12" s="61">
        <f>O12+P11</f>
        <v>1774327.2100000002</v>
      </c>
      <c r="Q12" s="91"/>
    </row>
    <row r="13" spans="1:24" s="104" customFormat="1" ht="12.75" customHeight="1"/>
    <row r="14" spans="1:24" s="104" customFormat="1" ht="12.75" customHeight="1"/>
    <row r="15" spans="1:24" ht="15" customHeight="1">
      <c r="A15" s="105" t="s">
        <v>1507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46">
        <f>'PLANILHA ORCAMENTARIA'!I3</f>
        <v>0</v>
      </c>
    </row>
    <row r="16" spans="1:24" ht="15" customHeight="1">
      <c r="A16" s="47" t="s">
        <v>29</v>
      </c>
      <c r="B16" s="47" t="s">
        <v>31</v>
      </c>
      <c r="C16" s="47" t="s">
        <v>1508</v>
      </c>
      <c r="D16" s="47" t="s">
        <v>1509</v>
      </c>
      <c r="E16" s="47" t="s">
        <v>1510</v>
      </c>
      <c r="F16" s="47" t="s">
        <v>1511</v>
      </c>
      <c r="G16" s="47" t="s">
        <v>1512</v>
      </c>
      <c r="H16" s="108" t="s">
        <v>1513</v>
      </c>
      <c r="I16" s="109"/>
      <c r="J16" s="47" t="s">
        <v>1514</v>
      </c>
      <c r="K16" s="47" t="s">
        <v>1515</v>
      </c>
      <c r="L16" s="47" t="s">
        <v>1516</v>
      </c>
      <c r="M16" s="47" t="s">
        <v>1517</v>
      </c>
      <c r="N16" s="47" t="s">
        <v>1518</v>
      </c>
      <c r="O16" s="47" t="s">
        <v>1519</v>
      </c>
      <c r="P16" s="47" t="s">
        <v>1520</v>
      </c>
      <c r="Q16" s="48" t="s">
        <v>1521</v>
      </c>
    </row>
    <row r="17" spans="1:19" ht="15" customHeight="1">
      <c r="A17" s="106" t="s">
        <v>37</v>
      </c>
      <c r="B17" s="106" t="s">
        <v>38</v>
      </c>
      <c r="C17" s="66">
        <f>C3-(C3*$Q$15)</f>
        <v>133597.46</v>
      </c>
      <c r="D17" s="49">
        <v>0.1</v>
      </c>
      <c r="E17" s="49">
        <v>0.1</v>
      </c>
      <c r="F17" s="49">
        <v>0.1</v>
      </c>
      <c r="G17" s="49">
        <v>0.1</v>
      </c>
      <c r="H17" s="110">
        <v>0.1</v>
      </c>
      <c r="I17" s="111"/>
      <c r="J17" s="49">
        <v>0.1</v>
      </c>
      <c r="K17" s="49">
        <v>0.1</v>
      </c>
      <c r="L17" s="49">
        <v>0.1</v>
      </c>
      <c r="M17" s="49">
        <v>0.05</v>
      </c>
      <c r="N17" s="49">
        <v>0.05</v>
      </c>
      <c r="O17" s="49">
        <v>0.05</v>
      </c>
      <c r="P17" s="49">
        <v>0.05</v>
      </c>
      <c r="Q17" s="50">
        <v>1</v>
      </c>
    </row>
    <row r="18" spans="1:19" ht="15" customHeight="1">
      <c r="A18" s="107"/>
      <c r="B18" s="107"/>
      <c r="C18" s="63"/>
      <c r="D18" s="51">
        <f>D4-(D4*$Q$15)</f>
        <v>13359.75</v>
      </c>
      <c r="E18" s="51">
        <f>E4-(E4*$Q$15)</f>
        <v>13359.75</v>
      </c>
      <c r="F18" s="51">
        <f>F4-(F4*$Q$15)</f>
        <v>13359.75</v>
      </c>
      <c r="G18" s="51">
        <f>G4-(G4*$Q$15)</f>
        <v>13359.75</v>
      </c>
      <c r="H18" s="68">
        <f>H4-(H4*$Q$15)</f>
        <v>13359.75</v>
      </c>
      <c r="I18" s="70"/>
      <c r="J18" s="51">
        <f t="shared" ref="J18:P18" si="1">J4-(J4*$Q$15)</f>
        <v>13359.75</v>
      </c>
      <c r="K18" s="51">
        <f t="shared" si="1"/>
        <v>13359.75</v>
      </c>
      <c r="L18" s="51">
        <f t="shared" si="1"/>
        <v>13359.75</v>
      </c>
      <c r="M18" s="51">
        <f t="shared" si="1"/>
        <v>6679.87</v>
      </c>
      <c r="N18" s="51">
        <f t="shared" si="1"/>
        <v>6679.87</v>
      </c>
      <c r="O18" s="51">
        <f t="shared" si="1"/>
        <v>6679.87</v>
      </c>
      <c r="P18" s="51">
        <f t="shared" si="1"/>
        <v>6679.85</v>
      </c>
      <c r="Q18" s="72">
        <f>SUM(D18:P18)</f>
        <v>133597.46</v>
      </c>
    </row>
    <row r="19" spans="1:19" ht="15" customHeight="1">
      <c r="A19" s="106" t="s">
        <v>83</v>
      </c>
      <c r="B19" s="106" t="s">
        <v>84</v>
      </c>
      <c r="C19" s="66">
        <f>C5-(C5*$Q$15)</f>
        <v>575359.34</v>
      </c>
      <c r="D19" s="49">
        <v>0.15720000000000001</v>
      </c>
      <c r="E19" s="49">
        <v>0.1588</v>
      </c>
      <c r="F19" s="49">
        <v>0.21870000000000001</v>
      </c>
      <c r="G19" s="49">
        <v>0.11560000000000001</v>
      </c>
      <c r="H19" s="110">
        <v>4.8799999999999996E-2</v>
      </c>
      <c r="I19" s="111"/>
      <c r="J19" s="49">
        <v>5.2300000000000006E-2</v>
      </c>
      <c r="K19" s="49">
        <v>6.4100000000000004E-2</v>
      </c>
      <c r="L19" s="49">
        <v>3.0499999999999999E-2</v>
      </c>
      <c r="M19" s="49">
        <v>3.0099999999999998E-2</v>
      </c>
      <c r="N19" s="49">
        <v>6.8000000000000005E-3</v>
      </c>
      <c r="O19" s="49">
        <v>6.59E-2</v>
      </c>
      <c r="P19" s="49">
        <v>5.1200000000000002E-2</v>
      </c>
      <c r="Q19" s="50">
        <v>1</v>
      </c>
    </row>
    <row r="20" spans="1:19" ht="15" customHeight="1">
      <c r="A20" s="107"/>
      <c r="B20" s="107"/>
      <c r="C20" s="63"/>
      <c r="D20" s="51">
        <f>D6-(D6*$Q$15)</f>
        <v>90421.3</v>
      </c>
      <c r="E20" s="51">
        <f>E6-(E6*$Q$15)</f>
        <v>91359.67</v>
      </c>
      <c r="F20" s="51">
        <f>F6-(F6*$Q$15)</f>
        <v>125817.28</v>
      </c>
      <c r="G20" s="51">
        <f>G6-(G6*$Q$15)</f>
        <v>66482.539999999994</v>
      </c>
      <c r="H20" s="68">
        <f>H6-(H6*$Q$15)</f>
        <v>28083.919999999998</v>
      </c>
      <c r="I20" s="69"/>
      <c r="J20" s="51">
        <f t="shared" ref="J20:P20" si="2">J6-(J6*$Q$15)</f>
        <v>30073.040000000001</v>
      </c>
      <c r="K20" s="51">
        <f t="shared" si="2"/>
        <v>36851.64</v>
      </c>
      <c r="L20" s="51">
        <f t="shared" si="2"/>
        <v>17525.7</v>
      </c>
      <c r="M20" s="51">
        <f t="shared" si="2"/>
        <v>17321.189999999999</v>
      </c>
      <c r="N20" s="51">
        <f t="shared" si="2"/>
        <v>3932.22</v>
      </c>
      <c r="O20" s="51">
        <f t="shared" si="2"/>
        <v>37910.46</v>
      </c>
      <c r="P20" s="51">
        <f t="shared" si="2"/>
        <v>29580.38</v>
      </c>
      <c r="Q20" s="72">
        <f>SUM(D20:P20)</f>
        <v>575359.34</v>
      </c>
    </row>
    <row r="21" spans="1:19" ht="15" customHeight="1">
      <c r="A21" s="106" t="s">
        <v>909</v>
      </c>
      <c r="B21" s="106" t="s">
        <v>910</v>
      </c>
      <c r="C21" s="112">
        <f>C7-(C7*$Q$15)</f>
        <v>1062919.01</v>
      </c>
      <c r="D21" s="49">
        <v>0.12920000000000001</v>
      </c>
      <c r="E21" s="49">
        <v>0.1358</v>
      </c>
      <c r="F21" s="49">
        <v>7.8899999999999998E-2</v>
      </c>
      <c r="G21" s="49">
        <v>8.9399999999999993E-2</v>
      </c>
      <c r="H21" s="110">
        <v>8.6300000000000002E-2</v>
      </c>
      <c r="I21" s="111"/>
      <c r="J21" s="49">
        <v>8.1000000000000003E-2</v>
      </c>
      <c r="K21" s="49">
        <v>5.8200000000000002E-2</v>
      </c>
      <c r="L21" s="49">
        <v>7.5999999999999998E-2</v>
      </c>
      <c r="M21" s="49">
        <v>5.3899999999999997E-2</v>
      </c>
      <c r="N21" s="49">
        <v>7.7100000000000002E-2</v>
      </c>
      <c r="O21" s="49">
        <v>6.6900000000000001E-2</v>
      </c>
      <c r="P21" s="49">
        <v>6.7299999999999999E-2</v>
      </c>
      <c r="Q21" s="115">
        <f>SUM(D21:P21)</f>
        <v>0.99999999999999989</v>
      </c>
    </row>
    <row r="22" spans="1:19" ht="15" customHeight="1">
      <c r="A22" s="107"/>
      <c r="B22" s="107"/>
      <c r="C22" s="113"/>
      <c r="D22" s="51">
        <f>D8-(D8*$Q$15)</f>
        <v>137354.07</v>
      </c>
      <c r="E22" s="51">
        <f>E8-(E8*$Q$15)</f>
        <v>144386.45000000001</v>
      </c>
      <c r="F22" s="51">
        <f>F8-(F8*$Q$15)</f>
        <v>83838.97</v>
      </c>
      <c r="G22" s="51">
        <f>G8-(G8*$Q$15)</f>
        <v>95007.44</v>
      </c>
      <c r="H22" s="68">
        <f>H8-(H8*$Q$15)</f>
        <v>91745.98</v>
      </c>
      <c r="I22" s="69"/>
      <c r="J22" s="51">
        <f t="shared" ref="J22:P22" si="3">J8-(J8*$Q$15)</f>
        <v>86093.16</v>
      </c>
      <c r="K22" s="51">
        <f t="shared" si="3"/>
        <v>61850.22</v>
      </c>
      <c r="L22" s="51">
        <f t="shared" si="3"/>
        <v>80812.23</v>
      </c>
      <c r="M22" s="51">
        <f t="shared" si="3"/>
        <v>57281.75</v>
      </c>
      <c r="N22" s="51">
        <f t="shared" si="3"/>
        <v>81958.259999999995</v>
      </c>
      <c r="O22" s="51">
        <f t="shared" si="3"/>
        <v>71132.479999999996</v>
      </c>
      <c r="P22" s="51">
        <f t="shared" si="3"/>
        <v>71458</v>
      </c>
      <c r="Q22" s="116">
        <f>SUM(D22:P22)</f>
        <v>1062919.01</v>
      </c>
    </row>
    <row r="23" spans="1:19" ht="15.75" customHeight="1">
      <c r="A23" s="106" t="s">
        <v>1498</v>
      </c>
      <c r="B23" s="106" t="s">
        <v>1499</v>
      </c>
      <c r="C23" s="112"/>
      <c r="D23" s="52"/>
      <c r="E23" s="52"/>
      <c r="F23" s="52"/>
      <c r="G23" s="52"/>
      <c r="H23" s="53"/>
      <c r="I23" s="54"/>
      <c r="J23" s="52"/>
      <c r="K23" s="52"/>
      <c r="L23" s="52"/>
      <c r="M23" s="52"/>
      <c r="N23" s="52"/>
      <c r="O23" s="49">
        <v>0.5</v>
      </c>
      <c r="P23" s="49">
        <v>0.5</v>
      </c>
      <c r="Q23" s="50">
        <v>1</v>
      </c>
    </row>
    <row r="24" spans="1:19" ht="15.75" customHeight="1">
      <c r="A24" s="107"/>
      <c r="B24" s="107"/>
      <c r="C24" s="112">
        <f>C9-(C9*$Q$15)</f>
        <v>2451.4</v>
      </c>
      <c r="D24" s="51">
        <f>D10-(D10*$Q$15)</f>
        <v>0</v>
      </c>
      <c r="E24" s="51">
        <f>E10-(E10*$Q$15)</f>
        <v>0</v>
      </c>
      <c r="F24" s="51">
        <f>F10-(F10*$Q$15)</f>
        <v>0</v>
      </c>
      <c r="G24" s="51">
        <f>G10-(G10*$Q$15)</f>
        <v>0</v>
      </c>
      <c r="H24" s="51">
        <f>H10-(H10*$Q$15)</f>
        <v>0</v>
      </c>
      <c r="I24" s="55"/>
      <c r="J24" s="51">
        <f t="shared" ref="J24:P24" si="4">J10-(J10*$Q$15)</f>
        <v>0</v>
      </c>
      <c r="K24" s="51">
        <f t="shared" si="4"/>
        <v>0</v>
      </c>
      <c r="L24" s="51">
        <f t="shared" si="4"/>
        <v>0</v>
      </c>
      <c r="M24" s="51">
        <f t="shared" si="4"/>
        <v>0</v>
      </c>
      <c r="N24" s="51">
        <f t="shared" si="4"/>
        <v>0</v>
      </c>
      <c r="O24" s="51">
        <f t="shared" si="4"/>
        <v>1225.7</v>
      </c>
      <c r="P24" s="51">
        <f t="shared" si="4"/>
        <v>1225.7</v>
      </c>
      <c r="Q24" s="72">
        <f>SUM(D24:P24)</f>
        <v>2451.4</v>
      </c>
    </row>
    <row r="25" spans="1:19" ht="15.75" customHeight="1">
      <c r="A25" s="56"/>
      <c r="B25" s="57"/>
      <c r="C25" s="114">
        <f>SUM(C24,C21,C19,C17)</f>
        <v>1774327.21</v>
      </c>
      <c r="D25" s="58">
        <f>SUM(D24,D22,D20,D18)</f>
        <v>241135.12</v>
      </c>
      <c r="E25" s="58">
        <f>SUM(E24,E22,E20,E18)</f>
        <v>249105.87</v>
      </c>
      <c r="F25" s="58">
        <f>SUM(F24,F22,F20,F18)</f>
        <v>223016</v>
      </c>
      <c r="G25" s="58">
        <f>SUM(G24,G22,G20,G18)</f>
        <v>174849.72999999998</v>
      </c>
      <c r="H25" s="58">
        <f>SUM(H24,H22,H20,H18)</f>
        <v>133189.65</v>
      </c>
      <c r="I25" s="62"/>
      <c r="J25" s="58">
        <f t="shared" ref="J25:P25" si="5">SUM(J24,J22,J20,J18)</f>
        <v>129525.95000000001</v>
      </c>
      <c r="K25" s="58">
        <f t="shared" si="5"/>
        <v>112061.61</v>
      </c>
      <c r="L25" s="58">
        <f t="shared" si="5"/>
        <v>111697.68</v>
      </c>
      <c r="M25" s="58">
        <f t="shared" si="5"/>
        <v>81282.81</v>
      </c>
      <c r="N25" s="58">
        <f t="shared" si="5"/>
        <v>92570.349999999991</v>
      </c>
      <c r="O25" s="58">
        <f t="shared" si="5"/>
        <v>116948.50999999998</v>
      </c>
      <c r="P25" s="58">
        <f t="shared" si="5"/>
        <v>108943.93000000001</v>
      </c>
      <c r="Q25" s="117">
        <f>SUM(Q24,Q22,Q20,Q18)</f>
        <v>1774327.21</v>
      </c>
    </row>
    <row r="26" spans="1:19" ht="15.75" customHeight="1">
      <c r="A26" s="59"/>
      <c r="B26" s="60"/>
      <c r="C26" s="67"/>
      <c r="D26" s="51">
        <f>D25</f>
        <v>241135.12</v>
      </c>
      <c r="E26" s="51">
        <f>D26+E25</f>
        <v>490240.99</v>
      </c>
      <c r="F26" s="51">
        <f>F25+E26</f>
        <v>713256.99</v>
      </c>
      <c r="G26" s="51">
        <f>G25+F26</f>
        <v>888106.72</v>
      </c>
      <c r="H26" s="71">
        <f>H25+G26</f>
        <v>1021296.37</v>
      </c>
      <c r="I26" s="70"/>
      <c r="J26" s="61">
        <f>J25+H26</f>
        <v>1150822.32</v>
      </c>
      <c r="K26" s="61">
        <f>K25+J26</f>
        <v>1262883.9300000002</v>
      </c>
      <c r="L26" s="61">
        <f>L25+K26</f>
        <v>1374581.61</v>
      </c>
      <c r="M26" s="61">
        <f>M25+L26</f>
        <v>1455864.4200000002</v>
      </c>
      <c r="N26" s="61">
        <f>N25+M26</f>
        <v>1548434.7700000003</v>
      </c>
      <c r="O26" s="61">
        <f>O25+N26</f>
        <v>1665383.2800000003</v>
      </c>
      <c r="P26" s="61">
        <f>O26+P25</f>
        <v>1774327.2100000002</v>
      </c>
      <c r="Q26" s="118"/>
    </row>
    <row r="27" spans="1:19" ht="15.75" customHeight="1"/>
    <row r="28" spans="1:19" ht="15.75" customHeight="1">
      <c r="S28" s="74"/>
    </row>
    <row r="29" spans="1:19" ht="15.75" customHeight="1"/>
    <row r="30" spans="1:19" ht="15.75" customHeight="1"/>
    <row r="31" spans="1:19" ht="15.75" customHeight="1"/>
    <row r="32" spans="1:1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8">
    <mergeCell ref="Q25:Q26"/>
    <mergeCell ref="A13:XFD14"/>
    <mergeCell ref="A15:P15"/>
    <mergeCell ref="A23:A24"/>
    <mergeCell ref="B23:B24"/>
    <mergeCell ref="H16:I16"/>
    <mergeCell ref="A17:A18"/>
    <mergeCell ref="B17:B18"/>
    <mergeCell ref="H17:I17"/>
    <mergeCell ref="A19:A20"/>
    <mergeCell ref="B19:B20"/>
    <mergeCell ref="H19:I19"/>
    <mergeCell ref="A21:A22"/>
    <mergeCell ref="B21:B22"/>
    <mergeCell ref="H21:I21"/>
    <mergeCell ref="C11:C12"/>
    <mergeCell ref="Q11:Q12"/>
    <mergeCell ref="A1:H1"/>
    <mergeCell ref="H2:I2"/>
    <mergeCell ref="A3:A4"/>
    <mergeCell ref="B3:B4"/>
    <mergeCell ref="C3:C4"/>
    <mergeCell ref="H3:I3"/>
    <mergeCell ref="H4:I4"/>
    <mergeCell ref="H5:I5"/>
    <mergeCell ref="H6:I6"/>
    <mergeCell ref="H7:I7"/>
    <mergeCell ref="H8:I8"/>
    <mergeCell ref="H11:I11"/>
    <mergeCell ref="A9:A10"/>
    <mergeCell ref="B9:B10"/>
    <mergeCell ref="C9:C10"/>
    <mergeCell ref="A5:A6"/>
    <mergeCell ref="B5:B6"/>
    <mergeCell ref="C5:C6"/>
    <mergeCell ref="A7:A8"/>
    <mergeCell ref="B7:B8"/>
    <mergeCell ref="C7:C8"/>
  </mergeCells>
  <pageMargins left="0.5" right="0.5" top="0.5" bottom="0.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 ORCAMENTARIA</vt:lpstr>
      <vt:lpstr>CRONOGRAMA</vt:lpstr>
      <vt:lpstr>JR_PAGE_ANCHOR_0_1</vt:lpstr>
      <vt:lpstr>JR_PAGE_ANCHOR_8_1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Coordenadoria de Obras</dc:creator>
  <cp:lastModifiedBy>ADMIN</cp:lastModifiedBy>
  <dcterms:created xsi:type="dcterms:W3CDTF">2026-09-14T16:57:06Z</dcterms:created>
  <dcterms:modified xsi:type="dcterms:W3CDTF">2026-10-28T20:38:25Z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">
    <vt:lpwstr>SEOBRA</vt:lpwstr>
  </property>
  <property fmtid="{D5CDD505-2E9C-101B-9397-08002B2CF9AE}" pid="3" name="orcamento.id">
    <vt:r8>1512464</vt:r8>
  </property>
</Properties>
</file>