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35368585-82C5-4D29-9DA0-C86D27D158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rcamento" sheetId="1" r:id="rId1"/>
    <sheet name="Cronograma" sheetId="3" r:id="rId2"/>
  </sheets>
  <definedNames>
    <definedName name="JR_PAGE_ANCHOR_0_1" localSheetId="1">Cronograma!$A$1</definedName>
    <definedName name="JR_PAGE_ANCHOR_0_1">Orcamento!$A$1</definedName>
  </definedNames>
  <calcPr calcId="191029"/>
</workbook>
</file>

<file path=xl/calcChain.xml><?xml version="1.0" encoding="utf-8"?>
<calcChain xmlns="http://schemas.openxmlformats.org/spreadsheetml/2006/main">
  <c r="N33" i="3" l="1"/>
  <c r="O33" i="3" s="1"/>
  <c r="L29" i="3"/>
  <c r="N27" i="3"/>
  <c r="M27" i="3"/>
  <c r="L27" i="3"/>
  <c r="F27" i="3"/>
  <c r="E27" i="3"/>
  <c r="D27" i="3"/>
  <c r="N25" i="3"/>
  <c r="H25" i="3"/>
  <c r="G25" i="3"/>
  <c r="F25" i="3"/>
  <c r="E25" i="3"/>
  <c r="K23" i="3"/>
  <c r="J23" i="3"/>
  <c r="H23" i="3"/>
  <c r="G23" i="3"/>
  <c r="O20" i="3"/>
  <c r="C32" i="3" s="1"/>
  <c r="I6" i="1"/>
  <c r="J6" i="1" s="1"/>
  <c r="I7" i="1"/>
  <c r="I8" i="1"/>
  <c r="I9" i="1"/>
  <c r="J9" i="1" s="1"/>
  <c r="I10" i="1"/>
  <c r="I11" i="1"/>
  <c r="I12" i="1"/>
  <c r="J12" i="1" s="1"/>
  <c r="I13" i="1"/>
  <c r="I14" i="1"/>
  <c r="J14" i="1" s="1"/>
  <c r="I15" i="1"/>
  <c r="I16" i="1"/>
  <c r="J16" i="1" s="1"/>
  <c r="I17" i="1"/>
  <c r="J17" i="1" s="1"/>
  <c r="I18" i="1"/>
  <c r="J18" i="1" s="1"/>
  <c r="I19" i="1"/>
  <c r="I20" i="1"/>
  <c r="J20" i="1" s="1"/>
  <c r="I21" i="1"/>
  <c r="I22" i="1"/>
  <c r="J22" i="1" s="1"/>
  <c r="I23" i="1"/>
  <c r="I24" i="1"/>
  <c r="J24" i="1" s="1"/>
  <c r="I25" i="1"/>
  <c r="J25" i="1" s="1"/>
  <c r="I26" i="1"/>
  <c r="I27" i="1"/>
  <c r="I28" i="1"/>
  <c r="J28" i="1" s="1"/>
  <c r="I29" i="1"/>
  <c r="J29" i="1" s="1"/>
  <c r="I30" i="1"/>
  <c r="J30" i="1" s="1"/>
  <c r="I31" i="1"/>
  <c r="I32" i="1"/>
  <c r="J32" i="1" s="1"/>
  <c r="I33" i="1"/>
  <c r="J33" i="1" s="1"/>
  <c r="I34" i="1"/>
  <c r="J34" i="1" s="1"/>
  <c r="I35" i="1"/>
  <c r="I36" i="1"/>
  <c r="J36" i="1" s="1"/>
  <c r="I37" i="1"/>
  <c r="J37" i="1" s="1"/>
  <c r="I38" i="1"/>
  <c r="J38" i="1" s="1"/>
  <c r="I39" i="1"/>
  <c r="I40" i="1"/>
  <c r="I41" i="1"/>
  <c r="J41" i="1" s="1"/>
  <c r="I42" i="1"/>
  <c r="J42" i="1" s="1"/>
  <c r="I43" i="1"/>
  <c r="I44" i="1"/>
  <c r="J44" i="1" s="1"/>
  <c r="I45" i="1"/>
  <c r="J45" i="1" s="1"/>
  <c r="I46" i="1"/>
  <c r="J46" i="1" s="1"/>
  <c r="I47" i="1"/>
  <c r="I48" i="1"/>
  <c r="J48" i="1" s="1"/>
  <c r="I49" i="1"/>
  <c r="J49" i="1" s="1"/>
  <c r="I50" i="1"/>
  <c r="J50" i="1" s="1"/>
  <c r="I51" i="1"/>
  <c r="I52" i="1"/>
  <c r="J52" i="1" s="1"/>
  <c r="I53" i="1"/>
  <c r="J53" i="1" s="1"/>
  <c r="I54" i="1"/>
  <c r="J54" i="1" s="1"/>
  <c r="I55" i="1"/>
  <c r="I56" i="1"/>
  <c r="I57" i="1"/>
  <c r="J57" i="1" s="1"/>
  <c r="I58" i="1"/>
  <c r="I59" i="1"/>
  <c r="I60" i="1"/>
  <c r="J60" i="1" s="1"/>
  <c r="I61" i="1"/>
  <c r="J61" i="1" s="1"/>
  <c r="I62" i="1"/>
  <c r="J62" i="1" s="1"/>
  <c r="I63" i="1"/>
  <c r="I64" i="1"/>
  <c r="J64" i="1" s="1"/>
  <c r="I65" i="1"/>
  <c r="J65" i="1" s="1"/>
  <c r="I66" i="1"/>
  <c r="I67" i="1"/>
  <c r="I68" i="1"/>
  <c r="J68" i="1" s="1"/>
  <c r="I69" i="1"/>
  <c r="J69" i="1" s="1"/>
  <c r="I70" i="1"/>
  <c r="J70" i="1" s="1"/>
  <c r="I71" i="1"/>
  <c r="I72" i="1"/>
  <c r="I73" i="1"/>
  <c r="I74" i="1"/>
  <c r="I75" i="1"/>
  <c r="I76" i="1"/>
  <c r="J76" i="1" s="1"/>
  <c r="I77" i="1"/>
  <c r="I78" i="1"/>
  <c r="J78" i="1" s="1"/>
  <c r="I79" i="1"/>
  <c r="I80" i="1"/>
  <c r="I81" i="1"/>
  <c r="J81" i="1" s="1"/>
  <c r="I82" i="1"/>
  <c r="J82" i="1" s="1"/>
  <c r="I83" i="1"/>
  <c r="I84" i="1"/>
  <c r="J84" i="1" s="1"/>
  <c r="I85" i="1"/>
  <c r="I86" i="1"/>
  <c r="J86" i="1" s="1"/>
  <c r="I87" i="1"/>
  <c r="I88" i="1"/>
  <c r="J88" i="1" s="1"/>
  <c r="I89" i="1"/>
  <c r="J89" i="1" s="1"/>
  <c r="I90" i="1"/>
  <c r="I91" i="1"/>
  <c r="I92" i="1"/>
  <c r="J92" i="1" s="1"/>
  <c r="I93" i="1"/>
  <c r="J93" i="1" s="1"/>
  <c r="I94" i="1"/>
  <c r="J94" i="1" s="1"/>
  <c r="I95" i="1"/>
  <c r="I96" i="1"/>
  <c r="I97" i="1"/>
  <c r="J97" i="1" s="1"/>
  <c r="I98" i="1"/>
  <c r="J98" i="1" s="1"/>
  <c r="I99" i="1"/>
  <c r="I100" i="1"/>
  <c r="J100" i="1" s="1"/>
  <c r="I101" i="1"/>
  <c r="J101" i="1" s="1"/>
  <c r="I102" i="1"/>
  <c r="J102" i="1" s="1"/>
  <c r="I103" i="1"/>
  <c r="I104" i="1"/>
  <c r="J104" i="1" s="1"/>
  <c r="I105" i="1"/>
  <c r="J105" i="1" s="1"/>
  <c r="I106" i="1"/>
  <c r="J106" i="1" s="1"/>
  <c r="I107" i="1"/>
  <c r="I108" i="1"/>
  <c r="J108" i="1" s="1"/>
  <c r="I109" i="1"/>
  <c r="J109" i="1" s="1"/>
  <c r="I110" i="1"/>
  <c r="J110" i="1" s="1"/>
  <c r="I111" i="1"/>
  <c r="I112" i="1"/>
  <c r="I113" i="1"/>
  <c r="J113" i="1" s="1"/>
  <c r="I114" i="1"/>
  <c r="J114" i="1" s="1"/>
  <c r="I115" i="1"/>
  <c r="I116" i="1"/>
  <c r="J116" i="1" s="1"/>
  <c r="I117" i="1"/>
  <c r="J117" i="1" s="1"/>
  <c r="I118" i="1"/>
  <c r="J118" i="1" s="1"/>
  <c r="I119" i="1"/>
  <c r="I120" i="1"/>
  <c r="J120" i="1" s="1"/>
  <c r="I121" i="1"/>
  <c r="J121" i="1" s="1"/>
  <c r="I122" i="1"/>
  <c r="I123" i="1"/>
  <c r="I124" i="1"/>
  <c r="J124" i="1" s="1"/>
  <c r="I125" i="1"/>
  <c r="J125" i="1" s="1"/>
  <c r="I126" i="1"/>
  <c r="J126" i="1" s="1"/>
  <c r="I127" i="1"/>
  <c r="I128" i="1"/>
  <c r="J128" i="1" s="1"/>
  <c r="I129" i="1"/>
  <c r="J129" i="1" s="1"/>
  <c r="I130" i="1"/>
  <c r="I131" i="1"/>
  <c r="I132" i="1"/>
  <c r="J132" i="1" s="1"/>
  <c r="I133" i="1"/>
  <c r="J133" i="1" s="1"/>
  <c r="I134" i="1"/>
  <c r="J134" i="1" s="1"/>
  <c r="I135" i="1"/>
  <c r="I136" i="1"/>
  <c r="J136" i="1" s="1"/>
  <c r="I137" i="1"/>
  <c r="J137" i="1" s="1"/>
  <c r="I138" i="1"/>
  <c r="I139" i="1"/>
  <c r="I140" i="1"/>
  <c r="J140" i="1" s="1"/>
  <c r="I141" i="1"/>
  <c r="I142" i="1"/>
  <c r="J142" i="1" s="1"/>
  <c r="I143" i="1"/>
  <c r="I144" i="1"/>
  <c r="J144" i="1" s="1"/>
  <c r="I145" i="1"/>
  <c r="J145" i="1" s="1"/>
  <c r="I146" i="1"/>
  <c r="J146" i="1" s="1"/>
  <c r="I147" i="1"/>
  <c r="I148" i="1"/>
  <c r="J148" i="1" s="1"/>
  <c r="I149" i="1"/>
  <c r="I150" i="1"/>
  <c r="I151" i="1"/>
  <c r="I152" i="1"/>
  <c r="J152" i="1" s="1"/>
  <c r="I153" i="1"/>
  <c r="J153" i="1" s="1"/>
  <c r="I154" i="1"/>
  <c r="I155" i="1"/>
  <c r="I156" i="1"/>
  <c r="J156" i="1" s="1"/>
  <c r="I157" i="1"/>
  <c r="J157" i="1" s="1"/>
  <c r="I158" i="1"/>
  <c r="J158" i="1" s="1"/>
  <c r="I159" i="1"/>
  <c r="I160" i="1"/>
  <c r="I161" i="1"/>
  <c r="I162" i="1"/>
  <c r="J162" i="1" s="1"/>
  <c r="I163" i="1"/>
  <c r="I164" i="1"/>
  <c r="J164" i="1" s="1"/>
  <c r="I165" i="1"/>
  <c r="J165" i="1" s="1"/>
  <c r="I166" i="1"/>
  <c r="J166" i="1" s="1"/>
  <c r="I167" i="1"/>
  <c r="I168" i="1"/>
  <c r="J168" i="1" s="1"/>
  <c r="I169" i="1"/>
  <c r="J169" i="1" s="1"/>
  <c r="I170" i="1"/>
  <c r="J170" i="1" s="1"/>
  <c r="I171" i="1"/>
  <c r="I172" i="1"/>
  <c r="J172" i="1" s="1"/>
  <c r="I173" i="1"/>
  <c r="J173" i="1" s="1"/>
  <c r="I174" i="1"/>
  <c r="J174" i="1" s="1"/>
  <c r="I175" i="1"/>
  <c r="I176" i="1"/>
  <c r="I177" i="1"/>
  <c r="I178" i="1"/>
  <c r="J178" i="1" s="1"/>
  <c r="I179" i="1"/>
  <c r="I180" i="1"/>
  <c r="J180" i="1" s="1"/>
  <c r="I181" i="1"/>
  <c r="J181" i="1" s="1"/>
  <c r="I182" i="1"/>
  <c r="J182" i="1" s="1"/>
  <c r="I183" i="1"/>
  <c r="I184" i="1"/>
  <c r="J184" i="1" s="1"/>
  <c r="I185" i="1"/>
  <c r="J185" i="1" s="1"/>
  <c r="I186" i="1"/>
  <c r="I187" i="1"/>
  <c r="I188" i="1"/>
  <c r="J188" i="1" s="1"/>
  <c r="I189" i="1"/>
  <c r="J189" i="1" s="1"/>
  <c r="I190" i="1"/>
  <c r="J190" i="1" s="1"/>
  <c r="I191" i="1"/>
  <c r="I192" i="1"/>
  <c r="I193" i="1"/>
  <c r="J193" i="1" s="1"/>
  <c r="I194" i="1"/>
  <c r="I195" i="1"/>
  <c r="I196" i="1"/>
  <c r="J196" i="1" s="1"/>
  <c r="I197" i="1"/>
  <c r="J197" i="1" s="1"/>
  <c r="I198" i="1"/>
  <c r="J198" i="1" s="1"/>
  <c r="I199" i="1"/>
  <c r="I200" i="1"/>
  <c r="I201" i="1"/>
  <c r="J201" i="1" s="1"/>
  <c r="I202" i="1"/>
  <c r="I203" i="1"/>
  <c r="I204" i="1"/>
  <c r="J204" i="1" s="1"/>
  <c r="I205" i="1"/>
  <c r="I206" i="1"/>
  <c r="J206" i="1" s="1"/>
  <c r="I207" i="1"/>
  <c r="I208" i="1"/>
  <c r="J208" i="1" s="1"/>
  <c r="I209" i="1"/>
  <c r="J209" i="1" s="1"/>
  <c r="I210" i="1"/>
  <c r="J210" i="1" s="1"/>
  <c r="I211" i="1"/>
  <c r="I212" i="1"/>
  <c r="J212" i="1" s="1"/>
  <c r="I213" i="1"/>
  <c r="I214" i="1"/>
  <c r="I215" i="1"/>
  <c r="I216" i="1"/>
  <c r="J216" i="1" s="1"/>
  <c r="I217" i="1"/>
  <c r="J217" i="1" s="1"/>
  <c r="I218" i="1"/>
  <c r="I219" i="1"/>
  <c r="I220" i="1"/>
  <c r="J220" i="1" s="1"/>
  <c r="I221" i="1"/>
  <c r="J221" i="1" s="1"/>
  <c r="I222" i="1"/>
  <c r="J222" i="1" s="1"/>
  <c r="I223" i="1"/>
  <c r="I224" i="1"/>
  <c r="J224" i="1" s="1"/>
  <c r="I225" i="1"/>
  <c r="J225" i="1" s="1"/>
  <c r="I226" i="1"/>
  <c r="J226" i="1" s="1"/>
  <c r="I227" i="1"/>
  <c r="I228" i="1"/>
  <c r="J228" i="1" s="1"/>
  <c r="I229" i="1"/>
  <c r="J229" i="1" s="1"/>
  <c r="I230" i="1"/>
  <c r="J230" i="1" s="1"/>
  <c r="I231" i="1"/>
  <c r="I232" i="1"/>
  <c r="J232" i="1" s="1"/>
  <c r="I233" i="1"/>
  <c r="J233" i="1" s="1"/>
  <c r="I234" i="1"/>
  <c r="J234" i="1" s="1"/>
  <c r="I235" i="1"/>
  <c r="I236" i="1"/>
  <c r="J236" i="1" s="1"/>
  <c r="I237" i="1"/>
  <c r="J237" i="1" s="1"/>
  <c r="I238" i="1"/>
  <c r="J238" i="1" s="1"/>
  <c r="I239" i="1"/>
  <c r="I240" i="1"/>
  <c r="J240" i="1" s="1"/>
  <c r="I241" i="1"/>
  <c r="J241" i="1" s="1"/>
  <c r="I242" i="1"/>
  <c r="J242" i="1" s="1"/>
  <c r="I243" i="1"/>
  <c r="I244" i="1"/>
  <c r="J244" i="1" s="1"/>
  <c r="I245" i="1"/>
  <c r="J245" i="1" s="1"/>
  <c r="I246" i="1"/>
  <c r="J246" i="1" s="1"/>
  <c r="I247" i="1"/>
  <c r="I248" i="1"/>
  <c r="J248" i="1" s="1"/>
  <c r="I249" i="1"/>
  <c r="J249" i="1" s="1"/>
  <c r="I250" i="1"/>
  <c r="I251" i="1"/>
  <c r="I252" i="1"/>
  <c r="J252" i="1" s="1"/>
  <c r="I253" i="1"/>
  <c r="J253" i="1" s="1"/>
  <c r="I254" i="1"/>
  <c r="J254" i="1" s="1"/>
  <c r="I255" i="1"/>
  <c r="I256" i="1"/>
  <c r="I257" i="1"/>
  <c r="I258" i="1"/>
  <c r="I259" i="1"/>
  <c r="I260" i="1"/>
  <c r="J260" i="1" s="1"/>
  <c r="I261" i="1"/>
  <c r="J261" i="1" s="1"/>
  <c r="I262" i="1"/>
  <c r="J262" i="1" s="1"/>
  <c r="I263" i="1"/>
  <c r="I264" i="1"/>
  <c r="J264" i="1" s="1"/>
  <c r="I265" i="1"/>
  <c r="J265" i="1" s="1"/>
  <c r="I266" i="1"/>
  <c r="I267" i="1"/>
  <c r="I268" i="1"/>
  <c r="J268" i="1" s="1"/>
  <c r="I269" i="1"/>
  <c r="I270" i="1"/>
  <c r="J270" i="1" s="1"/>
  <c r="I271" i="1"/>
  <c r="I272" i="1"/>
  <c r="J272" i="1" s="1"/>
  <c r="I273" i="1"/>
  <c r="J273" i="1" s="1"/>
  <c r="I274" i="1"/>
  <c r="J274" i="1" s="1"/>
  <c r="I275" i="1"/>
  <c r="I276" i="1"/>
  <c r="J276" i="1" s="1"/>
  <c r="I277" i="1"/>
  <c r="I278" i="1"/>
  <c r="J278" i="1" s="1"/>
  <c r="I279" i="1"/>
  <c r="I280" i="1"/>
  <c r="I281" i="1"/>
  <c r="J281" i="1" s="1"/>
  <c r="I282" i="1"/>
  <c r="I283" i="1"/>
  <c r="I284" i="1"/>
  <c r="J284" i="1" s="1"/>
  <c r="I285" i="1"/>
  <c r="J285" i="1" s="1"/>
  <c r="I286" i="1"/>
  <c r="J286" i="1" s="1"/>
  <c r="I287" i="1"/>
  <c r="I288" i="1"/>
  <c r="I289" i="1"/>
  <c r="J289" i="1" s="1"/>
  <c r="I290" i="1"/>
  <c r="J290" i="1" s="1"/>
  <c r="I291" i="1"/>
  <c r="I292" i="1"/>
  <c r="J292" i="1" s="1"/>
  <c r="I293" i="1"/>
  <c r="J293" i="1" s="1"/>
  <c r="I294" i="1"/>
  <c r="J294" i="1" s="1"/>
  <c r="I295" i="1"/>
  <c r="I296" i="1"/>
  <c r="J296" i="1" s="1"/>
  <c r="I297" i="1"/>
  <c r="J297" i="1" s="1"/>
  <c r="I298" i="1"/>
  <c r="J298" i="1" s="1"/>
  <c r="I299" i="1"/>
  <c r="I300" i="1"/>
  <c r="J300" i="1" s="1"/>
  <c r="I301" i="1"/>
  <c r="J301" i="1" s="1"/>
  <c r="I302" i="1"/>
  <c r="J302" i="1" s="1"/>
  <c r="I303" i="1"/>
  <c r="I304" i="1"/>
  <c r="I305" i="1"/>
  <c r="J305" i="1" s="1"/>
  <c r="I306" i="1"/>
  <c r="J306" i="1" s="1"/>
  <c r="I307" i="1"/>
  <c r="I308" i="1"/>
  <c r="J308" i="1" s="1"/>
  <c r="I309" i="1"/>
  <c r="J309" i="1" s="1"/>
  <c r="I310" i="1"/>
  <c r="J310" i="1" s="1"/>
  <c r="I311" i="1"/>
  <c r="I312" i="1"/>
  <c r="J312" i="1" s="1"/>
  <c r="I313" i="1"/>
  <c r="J313" i="1" s="1"/>
  <c r="I314" i="1"/>
  <c r="I315" i="1"/>
  <c r="I316" i="1"/>
  <c r="J316" i="1" s="1"/>
  <c r="I317" i="1"/>
  <c r="J317" i="1" s="1"/>
  <c r="I318" i="1"/>
  <c r="J318" i="1" s="1"/>
  <c r="I319" i="1"/>
  <c r="I320" i="1"/>
  <c r="J320" i="1" s="1"/>
  <c r="I321" i="1"/>
  <c r="J321" i="1" s="1"/>
  <c r="I322" i="1"/>
  <c r="I323" i="1"/>
  <c r="I324" i="1"/>
  <c r="J324" i="1" s="1"/>
  <c r="I325" i="1"/>
  <c r="J325" i="1" s="1"/>
  <c r="I326" i="1"/>
  <c r="J326" i="1" s="1"/>
  <c r="I327" i="1"/>
  <c r="I328" i="1"/>
  <c r="J328" i="1" s="1"/>
  <c r="I329" i="1"/>
  <c r="J329" i="1" s="1"/>
  <c r="I330" i="1"/>
  <c r="I331" i="1"/>
  <c r="I332" i="1"/>
  <c r="J332" i="1" s="1"/>
  <c r="I333" i="1"/>
  <c r="I334" i="1"/>
  <c r="J334" i="1" s="1"/>
  <c r="I335" i="1"/>
  <c r="I336" i="1"/>
  <c r="J336" i="1" s="1"/>
  <c r="I337" i="1"/>
  <c r="J337" i="1" s="1"/>
  <c r="I338" i="1"/>
  <c r="J338" i="1" s="1"/>
  <c r="I339" i="1"/>
  <c r="I340" i="1"/>
  <c r="J340" i="1" s="1"/>
  <c r="I341" i="1"/>
  <c r="I342" i="1"/>
  <c r="I343" i="1"/>
  <c r="I344" i="1"/>
  <c r="I345" i="1"/>
  <c r="I346" i="1"/>
  <c r="I347" i="1"/>
  <c r="I348" i="1"/>
  <c r="J348" i="1" s="1"/>
  <c r="I349" i="1"/>
  <c r="J349" i="1" s="1"/>
  <c r="I350" i="1"/>
  <c r="J350" i="1" s="1"/>
  <c r="I351" i="1"/>
  <c r="I352" i="1"/>
  <c r="J352" i="1" s="1"/>
  <c r="I353" i="1"/>
  <c r="J353" i="1" s="1"/>
  <c r="I354" i="1"/>
  <c r="J354" i="1" s="1"/>
  <c r="I355" i="1"/>
  <c r="I356" i="1"/>
  <c r="J356" i="1" s="1"/>
  <c r="I357" i="1"/>
  <c r="J357" i="1" s="1"/>
  <c r="I358" i="1"/>
  <c r="J358" i="1" s="1"/>
  <c r="I359" i="1"/>
  <c r="I360" i="1"/>
  <c r="I361" i="1"/>
  <c r="J361" i="1" s="1"/>
  <c r="I362" i="1"/>
  <c r="J362" i="1" s="1"/>
  <c r="I363" i="1"/>
  <c r="I364" i="1"/>
  <c r="J364" i="1" s="1"/>
  <c r="I365" i="1"/>
  <c r="J365" i="1" s="1"/>
  <c r="I366" i="1"/>
  <c r="J366" i="1" s="1"/>
  <c r="I367" i="1"/>
  <c r="I368" i="1"/>
  <c r="J368" i="1" s="1"/>
  <c r="I369" i="1"/>
  <c r="J369" i="1" s="1"/>
  <c r="I370" i="1"/>
  <c r="J370" i="1" s="1"/>
  <c r="I371" i="1"/>
  <c r="I372" i="1"/>
  <c r="J372" i="1" s="1"/>
  <c r="I373" i="1"/>
  <c r="J373" i="1" s="1"/>
  <c r="I374" i="1"/>
  <c r="J374" i="1" s="1"/>
  <c r="I375" i="1"/>
  <c r="I376" i="1"/>
  <c r="I377" i="1"/>
  <c r="J377" i="1" s="1"/>
  <c r="I378" i="1"/>
  <c r="J378" i="1" s="1"/>
  <c r="I379" i="1"/>
  <c r="I380" i="1"/>
  <c r="J380" i="1" s="1"/>
  <c r="I381" i="1"/>
  <c r="J381" i="1" s="1"/>
  <c r="I382" i="1"/>
  <c r="J382" i="1" s="1"/>
  <c r="I383" i="1"/>
  <c r="I384" i="1"/>
  <c r="I385" i="1"/>
  <c r="J385" i="1" s="1"/>
  <c r="I386" i="1"/>
  <c r="I387" i="1"/>
  <c r="I388" i="1"/>
  <c r="J388" i="1" s="1"/>
  <c r="I389" i="1"/>
  <c r="J389" i="1" s="1"/>
  <c r="I390" i="1"/>
  <c r="J390" i="1" s="1"/>
  <c r="J3" i="1" s="1"/>
  <c r="I5" i="1"/>
  <c r="J7" i="1"/>
  <c r="J8" i="1"/>
  <c r="J10" i="1"/>
  <c r="J11" i="1"/>
  <c r="J13" i="1"/>
  <c r="J15" i="1"/>
  <c r="J19" i="1"/>
  <c r="J21" i="1"/>
  <c r="J23" i="1"/>
  <c r="J26" i="1"/>
  <c r="J27" i="1"/>
  <c r="J31" i="1"/>
  <c r="J35" i="1"/>
  <c r="J39" i="1"/>
  <c r="J40" i="1"/>
  <c r="J43" i="1"/>
  <c r="J47" i="1"/>
  <c r="J51" i="1"/>
  <c r="J55" i="1"/>
  <c r="J56" i="1"/>
  <c r="J58" i="1"/>
  <c r="J59" i="1"/>
  <c r="J63" i="1"/>
  <c r="J66" i="1"/>
  <c r="J67" i="1"/>
  <c r="J71" i="1"/>
  <c r="J72" i="1"/>
  <c r="J73" i="1"/>
  <c r="J74" i="1"/>
  <c r="J75" i="1"/>
  <c r="J77" i="1"/>
  <c r="J79" i="1"/>
  <c r="J80" i="1"/>
  <c r="J83" i="1"/>
  <c r="J85" i="1"/>
  <c r="J87" i="1"/>
  <c r="J90" i="1"/>
  <c r="J91" i="1"/>
  <c r="J95" i="1"/>
  <c r="J96" i="1"/>
  <c r="J99" i="1"/>
  <c r="J103" i="1"/>
  <c r="J107" i="1"/>
  <c r="J111" i="1"/>
  <c r="J112" i="1"/>
  <c r="J115" i="1"/>
  <c r="J119" i="1"/>
  <c r="J122" i="1"/>
  <c r="J123" i="1"/>
  <c r="J127" i="1"/>
  <c r="J130" i="1"/>
  <c r="J131" i="1"/>
  <c r="J135" i="1"/>
  <c r="J138" i="1"/>
  <c r="J139" i="1"/>
  <c r="J141" i="1"/>
  <c r="J143" i="1"/>
  <c r="J147" i="1"/>
  <c r="J149" i="1"/>
  <c r="J150" i="1"/>
  <c r="J151" i="1"/>
  <c r="J154" i="1"/>
  <c r="J155" i="1"/>
  <c r="J159" i="1"/>
  <c r="J160" i="1"/>
  <c r="J161" i="1"/>
  <c r="J163" i="1"/>
  <c r="J167" i="1"/>
  <c r="J171" i="1"/>
  <c r="J175" i="1"/>
  <c r="J176" i="1"/>
  <c r="J177" i="1"/>
  <c r="J179" i="1"/>
  <c r="J183" i="1"/>
  <c r="J186" i="1"/>
  <c r="J187" i="1"/>
  <c r="J191" i="1"/>
  <c r="J192" i="1"/>
  <c r="J194" i="1"/>
  <c r="J195" i="1"/>
  <c r="J199" i="1"/>
  <c r="J200" i="1"/>
  <c r="J202" i="1"/>
  <c r="J203" i="1"/>
  <c r="J205" i="1"/>
  <c r="J207" i="1"/>
  <c r="J211" i="1"/>
  <c r="J213" i="1"/>
  <c r="J214" i="1"/>
  <c r="J215" i="1"/>
  <c r="J218" i="1"/>
  <c r="J219" i="1"/>
  <c r="J223" i="1"/>
  <c r="J227" i="1"/>
  <c r="J231" i="1"/>
  <c r="J235" i="1"/>
  <c r="J239" i="1"/>
  <c r="J243" i="1"/>
  <c r="J247" i="1"/>
  <c r="J250" i="1"/>
  <c r="J251" i="1"/>
  <c r="J255" i="1"/>
  <c r="J256" i="1"/>
  <c r="J257" i="1"/>
  <c r="J258" i="1"/>
  <c r="J259" i="1"/>
  <c r="J263" i="1"/>
  <c r="J266" i="1"/>
  <c r="J267" i="1"/>
  <c r="J269" i="1"/>
  <c r="J271" i="1"/>
  <c r="J275" i="1"/>
  <c r="J277" i="1"/>
  <c r="J279" i="1"/>
  <c r="J280" i="1"/>
  <c r="J282" i="1"/>
  <c r="J283" i="1"/>
  <c r="J287" i="1"/>
  <c r="J288" i="1"/>
  <c r="J291" i="1"/>
  <c r="J295" i="1"/>
  <c r="J299" i="1"/>
  <c r="J303" i="1"/>
  <c r="J304" i="1"/>
  <c r="J307" i="1"/>
  <c r="J311" i="1"/>
  <c r="J314" i="1"/>
  <c r="J315" i="1"/>
  <c r="J319" i="1"/>
  <c r="J322" i="1"/>
  <c r="J323" i="1"/>
  <c r="J327" i="1"/>
  <c r="J330" i="1"/>
  <c r="J331" i="1"/>
  <c r="J333" i="1"/>
  <c r="J335" i="1"/>
  <c r="J339" i="1"/>
  <c r="J341" i="1"/>
  <c r="J342" i="1"/>
  <c r="J343" i="1"/>
  <c r="J344" i="1"/>
  <c r="J345" i="1"/>
  <c r="J346" i="1"/>
  <c r="J347" i="1"/>
  <c r="J351" i="1"/>
  <c r="J355" i="1"/>
  <c r="J359" i="1"/>
  <c r="J360" i="1"/>
  <c r="J363" i="1"/>
  <c r="J367" i="1"/>
  <c r="J371" i="1"/>
  <c r="J375" i="1"/>
  <c r="J376" i="1"/>
  <c r="J379" i="1"/>
  <c r="J383" i="1"/>
  <c r="J384" i="1"/>
  <c r="J386" i="1"/>
  <c r="J387" i="1"/>
  <c r="J5" i="1"/>
  <c r="L23" i="3" l="1"/>
  <c r="J25" i="3"/>
  <c r="J34" i="3" s="1"/>
  <c r="G27" i="3"/>
  <c r="G34" i="3" s="1"/>
  <c r="M29" i="3"/>
  <c r="O29" i="3" s="1"/>
  <c r="D23" i="3"/>
  <c r="O23" i="3" s="1"/>
  <c r="M23" i="3"/>
  <c r="K25" i="3"/>
  <c r="H27" i="3"/>
  <c r="H34" i="3" s="1"/>
  <c r="N29" i="3"/>
  <c r="E23" i="3"/>
  <c r="N23" i="3"/>
  <c r="N34" i="3" s="1"/>
  <c r="L25" i="3"/>
  <c r="J27" i="3"/>
  <c r="M31" i="3"/>
  <c r="F23" i="3"/>
  <c r="F34" i="3" s="1"/>
  <c r="D25" i="3"/>
  <c r="O25" i="3" s="1"/>
  <c r="M25" i="3"/>
  <c r="K27" i="3"/>
  <c r="K34" i="3" s="1"/>
  <c r="N31" i="3"/>
  <c r="E34" i="3"/>
  <c r="C22" i="3"/>
  <c r="C24" i="3"/>
  <c r="C28" i="3"/>
  <c r="C26" i="3"/>
  <c r="C30" i="3"/>
  <c r="C34" i="3" l="1"/>
  <c r="L34" i="3"/>
  <c r="D34" i="3"/>
  <c r="D35" i="3" s="1"/>
  <c r="O27" i="3"/>
  <c r="O31" i="3"/>
  <c r="M34" i="3"/>
  <c r="E35" i="3"/>
  <c r="F35" i="3" s="1"/>
  <c r="G35" i="3" s="1"/>
  <c r="H35" i="3" s="1"/>
  <c r="J35" i="3" s="1"/>
  <c r="K35" i="3" s="1"/>
  <c r="L35" i="3" s="1"/>
  <c r="M35" i="3" s="1"/>
  <c r="N35" i="3" s="1"/>
  <c r="O34" i="3" l="1"/>
</calcChain>
</file>

<file path=xl/sharedStrings.xml><?xml version="1.0" encoding="utf-8"?>
<sst xmlns="http://schemas.openxmlformats.org/spreadsheetml/2006/main" count="1747" uniqueCount="983">
  <si>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</si>
  <si>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</si>
  <si>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</si>
  <si>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</si>
  <si>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</si>
  <si>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</si>
  <si>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</si>
  <si>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</si>
  <si>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</si>
  <si>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</si>
  <si>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SERVIÇOS PRELIMINARES</t>
  </si>
  <si>
    <t>1.1</t>
  </si>
  <si>
    <t>103689</t>
  </si>
  <si>
    <t>FORNECIMENTO E INSTALAÇÃO DE PLACA DE OBRA COM CHAPA GALVANIZADA E ESTRUTURA DE MADEIRA. AF_03/2022_PS</t>
  </si>
  <si>
    <t>SINAPI</t>
  </si>
  <si>
    <t>M2</t>
  </si>
  <si>
    <t>1.2</t>
  </si>
  <si>
    <t>AD 19.20.0050 (/)</t>
  </si>
  <si>
    <t>Instalação e ligação provisórias de alimentação de energia elétrica, em baixa tensão (BT), para canteiro de obras, exclusive o fornecimento do medidor.(desonerado)</t>
  </si>
  <si>
    <t>SCO</t>
  </si>
  <si>
    <t>un</t>
  </si>
  <si>
    <t>1.3</t>
  </si>
  <si>
    <t>41.02.01</t>
  </si>
  <si>
    <t>INSTALACAO PROVISORIA DE AGUA</t>
  </si>
  <si>
    <t>SUDECAP</t>
  </si>
  <si>
    <t>UN</t>
  </si>
  <si>
    <t>1.4</t>
  </si>
  <si>
    <t>00010777</t>
  </si>
  <si>
    <t>LOCACAO DE CONTAINER 2,30 X 4,30 M, ALT. 2,50 M, PARA SANITARIO, COM 3 BACIAS, 4 CHUVEIROS, 1 LAVATORIO E 1 MICTORIO (NAO INCLUI MOBILIZACAO/DESMOBILIZACAO)</t>
  </si>
  <si>
    <t>MES</t>
  </si>
  <si>
    <t>1.5</t>
  </si>
  <si>
    <t>010005</t>
  </si>
  <si>
    <t>Barracão de madeira/Almoxarifado</t>
  </si>
  <si>
    <t>SEDOP</t>
  </si>
  <si>
    <t>m²</t>
  </si>
  <si>
    <t>1.6</t>
  </si>
  <si>
    <t>90778</t>
  </si>
  <si>
    <t>ENGENHEIRO CIVIL DE OBRA PLENO COM ENCARGOS COMPLEMENTARES</t>
  </si>
  <si>
    <t>H</t>
  </si>
  <si>
    <t>1.7</t>
  </si>
  <si>
    <t>90776</t>
  </si>
  <si>
    <t>ENCARREGADO GERAL COM ENCARGOS COMPLEMENTARES</t>
  </si>
  <si>
    <t>1.8</t>
  </si>
  <si>
    <t>99059</t>
  </si>
  <si>
    <t>LOCAÇÃO CONVENCIONAL DE OBRA, UTILIZANDO GABARITO DE TÁBUAS CORRIDAS PONTALETADAS A CADA 2,00M - 2 UTILIZAÇÕES. AF_03/2024</t>
  </si>
  <si>
    <t>M</t>
  </si>
  <si>
    <t>1.9</t>
  </si>
  <si>
    <t>105130</t>
  </si>
  <si>
    <t>EXECUÇÃO DE PILARETES PARA TAPUMES E CONSTRUÇÕES TEMPORÁRIAS. AF_03/2024</t>
  </si>
  <si>
    <t>1.10</t>
  </si>
  <si>
    <t>00037524</t>
  </si>
  <si>
    <t>TELA PLASTICA LARANJA, TIPO TAPUME PARA SINALIZACAO, MALHA RETANGULAR, ROLO 1.20 X 50 M (L X C)</t>
  </si>
  <si>
    <t>1.11</t>
  </si>
  <si>
    <t>C2873</t>
  </si>
  <si>
    <t>LOCAÇÃO DA OBRA COM AUXÍLIO TOPOGRÁFICO (ÁREA ATÉ 5000 M2)</t>
  </si>
  <si>
    <t>SEINFRA</t>
  </si>
  <si>
    <t>2</t>
  </si>
  <si>
    <t>ACESSO</t>
  </si>
  <si>
    <t>2.1</t>
  </si>
  <si>
    <t>MOVIMENTAÇÃO DE TERRA</t>
  </si>
  <si>
    <t>2.1.1</t>
  </si>
  <si>
    <t>IFRS-1001</t>
  </si>
  <si>
    <t>MOBILIZAÇÃO E DESMOBILIZAÇÃO DE EQUIPAMENTOS</t>
  </si>
  <si>
    <t>Composições Próprias</t>
  </si>
  <si>
    <t>2.1.2</t>
  </si>
  <si>
    <t>98525</t>
  </si>
  <si>
    <t>LIMPEZA MECANIZADA DE CAMADA VEGETAL, VEGETAÇÃO E PEQUENAS ÁRVORES (DIÂMETRO DE TRONCO MENOR QUE 0,20 M), COM TRATOR DE ESTEIRAS. AF_03/2024</t>
  </si>
  <si>
    <t>2.1.3</t>
  </si>
  <si>
    <t>93590</t>
  </si>
  <si>
    <t>TRANSPORTE COM CAMINHÃO BASCULANTE DE 10 M³, EM VIA URBANA PAVIMENTADA, ADICIONAL PARA DMT EXCEDENTE A 30 KM (UNIDADE: M3XKM). AF_02/2026 (** 1200 m³x 2 km)</t>
  </si>
  <si>
    <t>M3XKM</t>
  </si>
  <si>
    <t>2.1.4</t>
  </si>
  <si>
    <t>100978</t>
  </si>
  <si>
    <t>CARGA, MANOBRA E DESCARGA DE SOLOS E MATERIAIS GRANULARES EM CAMINHÃO BASCULANTE 10 M³ - CARGA COM ESCAVADEIRA HIDRÁULICA (CAÇAMBA DE 1,20 M³ / 155 HP) E DESCARGA LIVRE (UNIDADE: M3). AF_02/2026</t>
  </si>
  <si>
    <t>M3</t>
  </si>
  <si>
    <t>2.1.5</t>
  </si>
  <si>
    <t>100574</t>
  </si>
  <si>
    <t>ESPALHAMENTO DE MATERIAL COM TRATOR DE ESTEIRAS. AF_09/2024</t>
  </si>
  <si>
    <t>2.1.6</t>
  </si>
  <si>
    <t>100576</t>
  </si>
  <si>
    <t>REGULARIZAÇÃO E COMPACTAÇÃO DE SUBLEITO DE SOLO PREDOMINANTEMENTE ARGILOSO, PARA OBRAS DE CONSTRUÇÃO DE PAVIMENTOS. AF_09/2024</t>
  </si>
  <si>
    <t>2.1.7</t>
  </si>
  <si>
    <t>105743</t>
  </si>
  <si>
    <t>RECONSTRUÇÃO DE BASE E SUB-BASE PARA PAVIMENTAÇÃO DE RACHÃO, COM ESPESSURA DE 30 CM - EXCLUSIVE CARGA E TRANSPORTE. AF_09/2024 (*** sem material de empréstimo - rachão)</t>
  </si>
  <si>
    <t>2.1.8</t>
  </si>
  <si>
    <t>RECONSTRUÇÃO DE BASE E SUB-BASE PARA PAVIMENTAÇÃO DE RACHÃO, COM ESPESSURA DE 30 CM - EXCLUSIVE CARGA E TRANSPORTE. AF_09/2024</t>
  </si>
  <si>
    <t>2.1.9</t>
  </si>
  <si>
    <t>107650</t>
  </si>
  <si>
    <t>ESCAVAÇÃO VERTICAL PARA INFRAESTUTURA, COM CARGA E DESCARGA DE SOLO DE 1ª CATEGORIA, COM ESCAVADEIRA HIDRÁULICA (CAÇAMBA: 1,2 M³ / 155 HP), CAMINHÃO BASCULANTE DE 10 M³, DESCARGA INTERNA À OBRA (SEM TRANSPORTE). AF_08/2026 (*** para as contenções)</t>
  </si>
  <si>
    <t>2.2</t>
  </si>
  <si>
    <t>PAVIMENTAÇÃO EXTERNA</t>
  </si>
  <si>
    <t>2.2.1</t>
  </si>
  <si>
    <t>104658</t>
  </si>
  <si>
    <t>PISO PODOTÁTIL DE ALERTA OU DIRECIONAL, DE CONCRETO, ASSENTADO SOBRE ARGAMASSA. AF_03/2024</t>
  </si>
  <si>
    <t>2.2.2</t>
  </si>
  <si>
    <t>98504</t>
  </si>
  <si>
    <t>PLANTIO DE GRAMA BATATAIS EM PLACAS. AF_07/2024</t>
  </si>
  <si>
    <t>2.2.3</t>
  </si>
  <si>
    <t>92391</t>
  </si>
  <si>
    <t>EXECUÇÃO DE PAVIMENTO EM PISO INTERTRAVADO, COM BLOCO PISOGRAMA DE 35 X 15 CM, ESPESSURA 6 CM. AF_10/2022</t>
  </si>
  <si>
    <t>2.2.4</t>
  </si>
  <si>
    <t>92406</t>
  </si>
  <si>
    <t>EXECUÇÃO DE PAVIMENTO EM PISO INTERTRAVADO, COM BLOCO 16 FACES DE 22 X 11 CM, ESPESSURA 10 CM. AF_10/2022</t>
  </si>
  <si>
    <t>2.2.5</t>
  </si>
  <si>
    <t>92404</t>
  </si>
  <si>
    <t>EXECUÇÃO DE PAVIMENTO EM PISO INTERTRAVADO, COM BLOCO 16 FACES DE 22 X 11 CM, ESPESSURA 8 CM. AF_10/2022</t>
  </si>
  <si>
    <t>2.2.6</t>
  </si>
  <si>
    <t>92398</t>
  </si>
  <si>
    <t>EXECUÇÃO DE PAVIMENTO EM PISO INTERTRAVADO, COM BLOCO RETANGULAR COR NATURAL DE 20 X 10 CM, ESPESSURA 8 CM. AF_10/2022</t>
  </si>
  <si>
    <t>2.2.7</t>
  </si>
  <si>
    <t>94275</t>
  </si>
  <si>
    <t>ASSENTAMENTO DE GUIA (MEIO-FIO) EM TRECHO RETO, CONFECCIONADA EM CONCRETO PRÉ-FABRICADO, DIMENSÕES 100X15X13X20 CM (COMPRIMENTO X BASE INFERIOR X BASE SUPERIOR X ALTURA). AF_01/2024</t>
  </si>
  <si>
    <t>2.2.8</t>
  </si>
  <si>
    <t>00006081</t>
  </si>
  <si>
    <t>ARGILA OU BARRO PARA ATERRO/REATERRO (COM TRANSPORTE ATE 10 KM) (*** saibro para usar na ultima camada antes das pavimentação 0,15 m para 4000m²)</t>
  </si>
  <si>
    <t>2.2.9</t>
  </si>
  <si>
    <t>ED-29189</t>
  </si>
  <si>
    <t>COMPACTAÇÃO MECÂNICA DE ATERRO COM ROLO VIBRATÓRIO A 100% DO PROCTOR NORMAL, INCLUSIVE ESPALHAMENTO</t>
  </si>
  <si>
    <t>SETOP</t>
  </si>
  <si>
    <t>m3</t>
  </si>
  <si>
    <t>2.3</t>
  </si>
  <si>
    <t>ACESSIBILIDADE</t>
  </si>
  <si>
    <t>2.3.1</t>
  </si>
  <si>
    <t>RAMPAS</t>
  </si>
  <si>
    <t>2.3.1.1</t>
  </si>
  <si>
    <t>97096</t>
  </si>
  <si>
    <t>CONCRETAGEM DE RADIER, PISO OU LAJE SOBRE SOLO, FCK 30 MPA - LANÇAMENTO, ADENSAMENTO E ACABAMENTO. AF_07/2026</t>
  </si>
  <si>
    <t>2.3.1.2</t>
  </si>
  <si>
    <t>92769</t>
  </si>
  <si>
    <t>ARMAÇÃO DE LAJE DE ESTRUTURA CONVENCIONAL DE CONCRETO ARMADO UTILIZANDO AÇO CA-50 DE 6,3 MM - MONTAGEM. AF_06/2022</t>
  </si>
  <si>
    <t>KG</t>
  </si>
  <si>
    <t>2.3.1.3</t>
  </si>
  <si>
    <t>96621</t>
  </si>
  <si>
    <t>LASTRO COM MATERIAL GRANULAR, APLICAÇÃO EM BLOCOS DE COROAMENTO, ESPESSURA DE *5 CM*. AF_01/2024</t>
  </si>
  <si>
    <t>2.3.1.4</t>
  </si>
  <si>
    <t>92471</t>
  </si>
  <si>
    <t>MONTAGEM E DESMONTAGEM DE FÔRMA DE VIGA, ESCORAMENTO COM GARFO DE MADEIRA, PÉ-DIREITO SIMPLES, EM CHAPA DE MADEIRA PLASTIFICADA, 12 UTILIZAÇÕES. AF_09/2020</t>
  </si>
  <si>
    <t>2.3.2</t>
  </si>
  <si>
    <t>ESCADAS</t>
  </si>
  <si>
    <t>2.3.2.1</t>
  </si>
  <si>
    <t>2.3.2.2</t>
  </si>
  <si>
    <t>2.3.2.3</t>
  </si>
  <si>
    <t>2.3.2.4</t>
  </si>
  <si>
    <t>2.3.3</t>
  </si>
  <si>
    <t>GUARDA CORPO</t>
  </si>
  <si>
    <t>2.3.3.1</t>
  </si>
  <si>
    <t>99844</t>
  </si>
  <si>
    <t>GUARDA-CORPO DE AÇO GALVANIZADO DE 1,10M, MONTANTES TUBULARES DE 1.1/2" ESPAÇADOS 1,20M, TRAVESSA SUPERIOR DE 2", GRADIL FORMADO POR BARRAS CHATAS DE 32X4,8MM, FIXADO COM ADESIVO ESTRUTURAL EPOXI. AF_10/2025</t>
  </si>
  <si>
    <t>2.3.4</t>
  </si>
  <si>
    <t>SINALIZAÇÃO HORIZONTAL</t>
  </si>
  <si>
    <t>2.3.4.1</t>
  </si>
  <si>
    <t>02.04.57</t>
  </si>
  <si>
    <t>DEMARCAÇÃO E PINTURA DE FAIXAS ATÉ 10CM - BORRACHA CLORADA</t>
  </si>
  <si>
    <t>SIURB</t>
  </si>
  <si>
    <t>2.3.4.2</t>
  </si>
  <si>
    <t>261704</t>
  </si>
  <si>
    <t>PINTURA DE SÍMBOLO (PCD, GESTANTE OU IDOSO) COM TINTA ACRILICA PARA PISO UTILIZANDO GABARITO DE POLIESTIRENO (120X120 CM)</t>
  </si>
  <si>
    <t>GOINFRA CIVIL</t>
  </si>
  <si>
    <t>2.4</t>
  </si>
  <si>
    <t>ESTRUTURAS DE CONTENÇÃO</t>
  </si>
  <si>
    <t>2.4.1</t>
  </si>
  <si>
    <t>CONTENÇÃO NA ROTATÓRIA</t>
  </si>
  <si>
    <t>2.4.1.1</t>
  </si>
  <si>
    <t>SAPATAS</t>
  </si>
  <si>
    <t>2.4.1.1.1</t>
  </si>
  <si>
    <t>102327</t>
  </si>
  <si>
    <t>ESCAVAÇÃO MECANIZADA DE VALA COM PROF. ATÉ 1,5 M (MÉDIA MONTANTE E JUSANTE/UMA COMPOSIÇÃO POR TRECHO), RETROESCAV. (0,26 M3), LARG. DE 0,8 M A 1,5 M, EM SOLO DE 2A CATEGORIA, EM LOCAIS COM BAIXO NÍVEL DE INTERFERÊNCIA. AF_09/2024</t>
  </si>
  <si>
    <t>2.4.1.1.2</t>
  </si>
  <si>
    <t>2.4.1.1.3</t>
  </si>
  <si>
    <t>96558</t>
  </si>
  <si>
    <t>CONCRETAGEM DE SAPATA, FCK 30 MPA, COM USO DE BOMBA - LANÇAMENTO, ADENSAMENTO E ACABAMENTO. AF_01/2024</t>
  </si>
  <si>
    <t>2.4.1.1.4</t>
  </si>
  <si>
    <t>104920</t>
  </si>
  <si>
    <t>ARMAÇÃO DE BLOCO, SAPATA ISOLADA, VIGA BALDRAME E SAPATA CORRIDA UTILIZANDO AÇO CA-50 DE 12,5 MM - MONTAGEM. AF_01/2024</t>
  </si>
  <si>
    <t>2.4.1.1.5</t>
  </si>
  <si>
    <t>96534</t>
  </si>
  <si>
    <t>FABRICAÇÃO, MONTAGEM E DESMONTAGEM DE FÔRMA PARA BLOCO DE COROAMENTO, EM MADEIRA SERRADA, E=25 MM, 4 UTILIZAÇÕES. AF_01/2024</t>
  </si>
  <si>
    <t>2.4.1.2</t>
  </si>
  <si>
    <t>PILARES</t>
  </si>
  <si>
    <t>2.4.1.2.1</t>
  </si>
  <si>
    <t>103672</t>
  </si>
  <si>
    <t>CONCRETAGEM DE PILARES, FCK = 30 MPA, COM USO DE BOMBA - LANÇAMENTO, ADENSAMENTO E ACABAMENTO. AF_02/2022_PS</t>
  </si>
  <si>
    <t>2.4.1.2.2</t>
  </si>
  <si>
    <t>92763</t>
  </si>
  <si>
    <t>ARMAÇÃO DE PILAR OU VIGA DE ESTRUTURA CONVENCIONAL DE CONCRETO ARMADO UTILIZANDO AÇO CA-50 DE 12,5 MM - MONTAGEM. AF_06/2022</t>
  </si>
  <si>
    <t>2.4.1.2.3</t>
  </si>
  <si>
    <t>92760</t>
  </si>
  <si>
    <t>ARMAÇÃO DE PILAR OU VIGA DE ESTRUTURA CONVENCIONAL DE CONCRETO ARMADO UTILIZANDO AÇO CA-50 DE 6,3 MM - MONTAGEM. AF_06/2022</t>
  </si>
  <si>
    <t>2.4.1.2.4</t>
  </si>
  <si>
    <t>92427</t>
  </si>
  <si>
    <t>MONTAGEM E DESMONTAGEM DE FÔRMA DE PILARES RETANGULARES E ESTRUTURAS SIMILARES, PÉ-DIREITO SIMPLES, EM CHAPA DE MADEIRA COMPENSADA RESINADA, 8 UTILIZAÇÕES. AF_09/2020</t>
  </si>
  <si>
    <t>2.4.1.3</t>
  </si>
  <si>
    <t>PANOS DA CORTINA (PLACAS)</t>
  </si>
  <si>
    <t>2.4.1.3.1</t>
  </si>
  <si>
    <t>2.4.1.3.2</t>
  </si>
  <si>
    <t>2.4.1.3.3</t>
  </si>
  <si>
    <t>2.4.1.3.4</t>
  </si>
  <si>
    <t>92761</t>
  </si>
  <si>
    <t>ARMAÇÃO DE PILAR OU VIGA DE ESTRUTURA CONVENCIONAL DE CONCRETO ARMADO UTILIZANDO AÇO CA-50 DE 8,0 MM - MONTAGEM. AF_06/2022</t>
  </si>
  <si>
    <t>2.4.1.3.5</t>
  </si>
  <si>
    <t>2.4.2</t>
  </si>
  <si>
    <t>CONTENÇÃO NA DIVISA</t>
  </si>
  <si>
    <t>2.4.2.1</t>
  </si>
  <si>
    <t>2.4.2.1.1</t>
  </si>
  <si>
    <t>2.4.2.1.2</t>
  </si>
  <si>
    <t>2.4.2.1.3</t>
  </si>
  <si>
    <t>2.4.2.1.4</t>
  </si>
  <si>
    <t>2.4.2.1.5</t>
  </si>
  <si>
    <t>2.4.2.2</t>
  </si>
  <si>
    <t>VIGAS BALDRAMES</t>
  </si>
  <si>
    <t>2.4.2.2.1</t>
  </si>
  <si>
    <t>96557</t>
  </si>
  <si>
    <t>CONCRETAGEM DE BLOCO DE COROAMENTO OU VIGA BALDRAME, FCK 30 MPA, COM USO DE BOMBA - LANÇAMENTO, ADENSAMENTO E ACABAMENTO. AF_01/2024</t>
  </si>
  <si>
    <t>2.4.2.2.2</t>
  </si>
  <si>
    <t>2.4.2.2.3</t>
  </si>
  <si>
    <t>104918</t>
  </si>
  <si>
    <t>ARMAÇÃO DE SAPATA ISOLADA, VIGA BALDRAME E SAPATA CORRIDA UTILIZANDO AÇO CA-50 DE 8 MM - MONTAGEM. AF_01/2024</t>
  </si>
  <si>
    <t>2.4.2.2.4</t>
  </si>
  <si>
    <t>104917</t>
  </si>
  <si>
    <t>ARMAÇÃO DE SAPATA ISOLADA, VIGA BALDRAME E SAPATA CORRIDA UTILIZANDO AÇO CA-50 DE 6,3 MM - MONTAGEM. AF_01/2024</t>
  </si>
  <si>
    <t>2.4.2.2.5</t>
  </si>
  <si>
    <t>96536</t>
  </si>
  <si>
    <t>FABRICAÇÃO, MONTAGEM E DESMONTAGEM DE FÔRMA PARA VIGA BALDRAME, EM MADEIRA SERRADA, E=25 MM, 4 UTILIZAÇÕES. AF_01/2024</t>
  </si>
  <si>
    <t>2.4.2.3</t>
  </si>
  <si>
    <t>2.4.2.3.1</t>
  </si>
  <si>
    <t>2.4.2.3.2</t>
  </si>
  <si>
    <t>2.4.2.3.3</t>
  </si>
  <si>
    <t>2.4.2.3.4</t>
  </si>
  <si>
    <t>2.4.2.4</t>
  </si>
  <si>
    <t>BLOCOS ESTRUTURAIS</t>
  </si>
  <si>
    <t>2.4.2.4.1</t>
  </si>
  <si>
    <t>89480</t>
  </si>
  <si>
    <t>ALVENARIA DE BLOCOS DE CONCRETO ESTRUTURAL 14X19X29 CM (ESPESSURA 14 CM), FBK = 14 MPA, UTILIZANDO COLHER DE PEDREIRO. AF_07/2026</t>
  </si>
  <si>
    <t>2.4.2.5</t>
  </si>
  <si>
    <t>ESTACAS - TRADO</t>
  </si>
  <si>
    <t>2.4.2.5.1</t>
  </si>
  <si>
    <t>04.03.26</t>
  </si>
  <si>
    <t>ESTACA ESCAVADA COM TRADO MANUAL, D=25CM, INCLUSIVE CONCRETO EXCLUSIVE ARMAÇÃO</t>
  </si>
  <si>
    <t>2.4.3</t>
  </si>
  <si>
    <t>CONTENÇÃO ENTRE ESTACIONAMENTO E BLOCO BIBLIOTECA E RESTAURANTE</t>
  </si>
  <si>
    <t>2.4.3.1</t>
  </si>
  <si>
    <t>2.4.3.1.1</t>
  </si>
  <si>
    <t>2.4.3.1.2</t>
  </si>
  <si>
    <t>2.4.3.1.3</t>
  </si>
  <si>
    <t>2.4.3.1.4</t>
  </si>
  <si>
    <t>2.4.3.1.5</t>
  </si>
  <si>
    <t>2.4.3.2</t>
  </si>
  <si>
    <t>VIGA BALDRAME</t>
  </si>
  <si>
    <t>2.4.3.2.1</t>
  </si>
  <si>
    <t>2.4.3.2.2</t>
  </si>
  <si>
    <t>2.4.3.2.3</t>
  </si>
  <si>
    <t>2.4.3.2.4</t>
  </si>
  <si>
    <t>2.4.3.3</t>
  </si>
  <si>
    <t>2.4.3.3.1</t>
  </si>
  <si>
    <t>2.4.3.3.2</t>
  </si>
  <si>
    <t>2.4.3.3.3</t>
  </si>
  <si>
    <t>2.4.3.3.4</t>
  </si>
  <si>
    <t>2.4.3.4</t>
  </si>
  <si>
    <t>VIGA CINTAMENTO</t>
  </si>
  <si>
    <t>2.4.3.4.1</t>
  </si>
  <si>
    <t>103675</t>
  </si>
  <si>
    <t>CONCRETAGEM DE VIGAS E LAJES, FCK=30 MPA, PARA LAJES MACIÇAS OU NERVURADAS COM USO DE BOMBA - LANÇAMENTO, ADENSAMENTO E ACABAMENTO. AF_02/2022_PS</t>
  </si>
  <si>
    <t>2.4.3.4.2</t>
  </si>
  <si>
    <t>2.4.3.4.3</t>
  </si>
  <si>
    <t>2.4.3.4.4</t>
  </si>
  <si>
    <t>2.4.3.5</t>
  </si>
  <si>
    <t>2.4.3.5.1</t>
  </si>
  <si>
    <t>2.4.3.5.2</t>
  </si>
  <si>
    <t>2.4.4</t>
  </si>
  <si>
    <t>DRENO 40</t>
  </si>
  <si>
    <t>2.4.4.1</t>
  </si>
  <si>
    <t>103978</t>
  </si>
  <si>
    <t>TUBO, PVC, SOLDÁVEL, DE 40MM, INSTALADO EM RAMAL DE DISTRIBUIÇÃO DE ÁGUA - FORNECIMENTO E INSTALAÇÃO. AF_06/2022</t>
  </si>
  <si>
    <t>3</t>
  </si>
  <si>
    <t>PÓRTICO</t>
  </si>
  <si>
    <t>3.1</t>
  </si>
  <si>
    <t>INFRAESTRUTURA</t>
  </si>
  <si>
    <t>3.1.1</t>
  </si>
  <si>
    <t>SAPATAS E ARRANQUE DE PILARES</t>
  </si>
  <si>
    <t>3.1.1.1</t>
  </si>
  <si>
    <t>3.1.1.2</t>
  </si>
  <si>
    <t>3.1.1.3</t>
  </si>
  <si>
    <t>3.1.1.4</t>
  </si>
  <si>
    <t>3.1.1.5</t>
  </si>
  <si>
    <t>3.1.1.6</t>
  </si>
  <si>
    <t>104921</t>
  </si>
  <si>
    <t>ARMAÇÃO DE BLOCO, SAPATA ISOLADA, VIGA BALDRAME E SAPATA CORRIDA UTILIZANDO AÇO CA-50 DE 16 MM - MONTAGEM. AF_01/2024</t>
  </si>
  <si>
    <t>3.2</t>
  </si>
  <si>
    <t>SUPERESTRUTURA</t>
  </si>
  <si>
    <t>3.2.1</t>
  </si>
  <si>
    <t>VIGAS</t>
  </si>
  <si>
    <t>3.2.1.1</t>
  </si>
  <si>
    <t>VIGAS BALDRAME</t>
  </si>
  <si>
    <t>3.2.1.1.1</t>
  </si>
  <si>
    <t>3.2.1.1.2</t>
  </si>
  <si>
    <t>3.2.1.1.3</t>
  </si>
  <si>
    <t>3.2.1.1.4</t>
  </si>
  <si>
    <t>3.2.1.1.5</t>
  </si>
  <si>
    <t>3.2.1.1.6</t>
  </si>
  <si>
    <t>S04953</t>
  </si>
  <si>
    <t>Impermeabilização de alicerce e viga baldrame com 2 demãos de tinta asfáltica tipo Neutrol da Vedacit ou similar, exceto argamassa impermeabilização</t>
  </si>
  <si>
    <t>ORSE</t>
  </si>
  <si>
    <t>m2</t>
  </si>
  <si>
    <t>3.2.1.1.7</t>
  </si>
  <si>
    <t>104922</t>
  </si>
  <si>
    <t>ARMAÇÃO DE BLOCO, SAPATA ISOLADA E SAPATA CORRIDA UTILIZANDO AÇO CA-50 DE 20 MM - MONTAGEM. AF_01/2024</t>
  </si>
  <si>
    <t>3.2.1.2</t>
  </si>
  <si>
    <t>PAV 02-FORRO</t>
  </si>
  <si>
    <t>3.2.1.2.1</t>
  </si>
  <si>
    <t>3.2.1.2.2</t>
  </si>
  <si>
    <t>3.2.1.2.3</t>
  </si>
  <si>
    <t>3.2.1.2.4</t>
  </si>
  <si>
    <t>3.2.1.2.5</t>
  </si>
  <si>
    <t>3.2.1.2.6</t>
  </si>
  <si>
    <t>92765</t>
  </si>
  <si>
    <t>ARMAÇÃO DE PILAR OU VIGA DE ESTRUTURA CONVENCIONAL DE CONCRETO ARMADO UTILIZANDO AÇO CA-50 DE 20,0 MM - MONTAGEM. AF_06/2022</t>
  </si>
  <si>
    <t>3.2.2</t>
  </si>
  <si>
    <t>LAJES</t>
  </si>
  <si>
    <t>3.2.2.1</t>
  </si>
  <si>
    <t>TÉRREO</t>
  </si>
  <si>
    <t>3.2.2.1.1</t>
  </si>
  <si>
    <t>01.07.002</t>
  </si>
  <si>
    <t>Lastro de pedra britada - 5cm - BDI = 19,50</t>
  </si>
  <si>
    <t>SP Educação</t>
  </si>
  <si>
    <t>3.2.2.1.2</t>
  </si>
  <si>
    <t>3.2.2.1.3</t>
  </si>
  <si>
    <t>3.2.2.1.4</t>
  </si>
  <si>
    <t>92770</t>
  </si>
  <si>
    <t>ARMAÇÃO DE LAJE DE ESTRUTURA CONVENCIONAL DE CONCRETO ARMADO UTILIZANDO AÇO CA-50 DE 8,0 MM - MONTAGEM. AF_06/2022</t>
  </si>
  <si>
    <t>3.2.2.1.5</t>
  </si>
  <si>
    <t>97113</t>
  </si>
  <si>
    <t>APLICAÇÃO DE LONA PLÁSTICA PARA EXECUÇÃO DE PAVIMENTOS DE CONCRETO. AF_08/2026</t>
  </si>
  <si>
    <t>3.2.2.1.6</t>
  </si>
  <si>
    <t>94327</t>
  </si>
  <si>
    <t>ATERRO MECANIZADO DE VALA COM ESCAVADEIRA HIDRÁULICA (CAPACIDADE DA CAÇAMBA: 0,8 M³/POTÊNCIA: 111 HP), LARGURA ATÉ 2,5 M, PROFUNDIDADE ATÉ 1,5 M, COM AREIA PARA ATERRO. AF_08/2023</t>
  </si>
  <si>
    <t>3.2.2.2</t>
  </si>
  <si>
    <t>3.2.2.2.1</t>
  </si>
  <si>
    <t>92522</t>
  </si>
  <si>
    <t>MONTAGEM E DESMONTAGEM DE FÔRMA DE LAJE MACIÇA, PÉ-DIREITO SIMPLES, EM CHAPA DE MADEIRA COMPENSADA RESINADA, 8 UTILIZAÇÕES. AF_09/2020</t>
  </si>
  <si>
    <t>3.2.2.2.2</t>
  </si>
  <si>
    <t>3.2.2.2.3</t>
  </si>
  <si>
    <t>3.2.2.2.4</t>
  </si>
  <si>
    <t>3.2.3</t>
  </si>
  <si>
    <t>3.2.3.1</t>
  </si>
  <si>
    <t>3.2.3.2</t>
  </si>
  <si>
    <t>3.2.3.3</t>
  </si>
  <si>
    <t>3.2.3.4</t>
  </si>
  <si>
    <t>3.2.4</t>
  </si>
  <si>
    <t>VERGAS E CONTRAVERGAS</t>
  </si>
  <si>
    <t>3.2.4.1</t>
  </si>
  <si>
    <t>93187</t>
  </si>
  <si>
    <t>VERGA MOLDADA IN LOCO EM CONCRETO, ESPESSURA DE *20* CM. AF_03/2024</t>
  </si>
  <si>
    <t>3.2.4.2</t>
  </si>
  <si>
    <t>93197</t>
  </si>
  <si>
    <t>CONTRAVERGA MOLDADA IN LOCO EM CONCRETO, ESPESSURA DE *20* CM. AF_03/2024</t>
  </si>
  <si>
    <t>3.3</t>
  </si>
  <si>
    <t>ALVENARIAS</t>
  </si>
  <si>
    <t>3.3.1</t>
  </si>
  <si>
    <t>93202</t>
  </si>
  <si>
    <t>FIXAÇÃO (ENCUNHAMENTO) DE ALVENARIA DE VEDAÇÃO COM TIJOLO MACIÇO. AF_03/2024</t>
  </si>
  <si>
    <t>3.3.2</t>
  </si>
  <si>
    <t>103330</t>
  </si>
  <si>
    <t>ALVENARIA DE VEDAÇÃO DE BLOCOS CERÂMICOS FURADOS NA HORIZONTAL DE 11,5X19X19 CM (ESPESSURA 11,5 CM) E ARGAMASSA DE ASSENTAMENTO COM PREPARO EM BETONEIRA. AF_08/2026</t>
  </si>
  <si>
    <t>3.3.3</t>
  </si>
  <si>
    <t>103326</t>
  </si>
  <si>
    <t>ALVENARIA DE VEDAÇÃO DE BLOCOS CERÂMICOS FURADOS NA VERTICAL DE 19X19X39 CM (ESPESSURA 19 CM) E ARGAMASSA DE ASSENTAMENTO COM PREPARO EM BETONEIRA. AF_08/2026</t>
  </si>
  <si>
    <t>3.3.4</t>
  </si>
  <si>
    <t>00010527</t>
  </si>
  <si>
    <t>LOCACAO DE ANDAIME METALICO TUBULAR DE ENCAIXE, TIPO DE TORRE, CADA PAINEL COM LARGURA DE 1 ATE 1,5 M E ALTURA DE *1,00* M, INCLUINDO DIAGONAL, BARRAS DE LIGACAO, SAPATAS OU RODIZIOS E DEMAIS ITENS NECESSARIOS A MONTAGEM (NAO INCLUI INSTALACAO)(** para serviços de alvenaria, revestimentos e pinturas)</t>
  </si>
  <si>
    <t>MXMES</t>
  </si>
  <si>
    <t>3.3.5</t>
  </si>
  <si>
    <t>97064</t>
  </si>
  <si>
    <t>MONTAGEM E DESMONTAGEM DE ANDAIME TUBULAR TIPO "TORRE" (EXCLUSIVE ANDAIME E LIMPEZA). AF_03/2024 (** para serviços de alvenaria, revestimentos e pinturas)</t>
  </si>
  <si>
    <t>3.4</t>
  </si>
  <si>
    <t>REVESTIMENTOS</t>
  </si>
  <si>
    <t>3.4.1</t>
  </si>
  <si>
    <t>REVESTIMENTO INTERNO</t>
  </si>
  <si>
    <t>3.4.1.1</t>
  </si>
  <si>
    <t>87879</t>
  </si>
  <si>
    <t>CHAPISCO APLICADO EM ALVENARIAS E ESTRUTURAS DE CONCRETO INTERNAS, COM COLHER DE PEDREIRO. ARGAMASSA TRAÇO 1:3 COM PREPARO EM BETONEIRA 400L. AF_10/2022</t>
  </si>
  <si>
    <t>3.4.1.2</t>
  </si>
  <si>
    <t>104952</t>
  </si>
  <si>
    <t>MASSA ÚNICA, EM ARGAMASSA TRAÇO 1:2:8, PREPARO MANUAL, APLICADA MANUALMENTE EM PAREDES INTERNAS DE AMBIENTES COM ÁREA MAIOR QUE 10M², E = 17,5MM, COM TALISCAS. AF_03/2024</t>
  </si>
  <si>
    <t>3.4.1.3</t>
  </si>
  <si>
    <t>87536</t>
  </si>
  <si>
    <t>EMBOÇO, EM ARGAMASSA TRAÇO 1:2:8, PREPARO MANUAL, APLICADO MANUALMENTE EM PAREDES INTERNAS DE AMBIENTES COM ÁREA MAIOR QUE 10M², E = 17,5MM, COM TALISCAS. AF_03/2024 (***área de azulejos)</t>
  </si>
  <si>
    <t>3.4.1.4</t>
  </si>
  <si>
    <t>87887</t>
  </si>
  <si>
    <t>CHAPISCO APLICADO NO TETO OU EM ESTRUTURA, COM DESEMPENADEIRA DENTADA. ARGAMASSA INDUSTRIALIZADA COM PREPARO EM MISTURADOR 300 KG. AF_10/2022</t>
  </si>
  <si>
    <t>3.4.1.5</t>
  </si>
  <si>
    <t>90406</t>
  </si>
  <si>
    <t>MASSA ÚNICA, EM ARGAMASSA TRAÇO 1:2:8, PREPARO MECÂNICO, APLICADA MANUALMENTE EM TETO, E = 17,5MM, COM TALISCAS. AF_03/2024</t>
  </si>
  <si>
    <t>3.4.2</t>
  </si>
  <si>
    <t>REVESTIMENTO EXTERNO</t>
  </si>
  <si>
    <t>3.4.2.1</t>
  </si>
  <si>
    <t>87905</t>
  </si>
  <si>
    <t>CHAPISCO APLICADO EM ALVENARIA (COM PRESENÇA DE VÃOS) E ESTRUTURAS DE CONCRETO DE FACHADA, COM COLHER DE PEDREIRO. ARGAMASSA TRAÇO 1:3 COM PREPARO EM BETONEIRA 400L. AF_10/2022</t>
  </si>
  <si>
    <t>3.4.2.2</t>
  </si>
  <si>
    <t>87775</t>
  </si>
  <si>
    <t>EMBOÇO OU MASSA ÚNICA EM ARGAMASSA TRAÇO 1:2:8, PREPARO MECÂNICO COM BETONEIRA 400 L, APLICADA MANUALMENTE EM PANOS DE FACHADA COM PRESENÇA DE VÃOS, ESPESSURA DE 25 MM. AF_08/2022</t>
  </si>
  <si>
    <t>3.5</t>
  </si>
  <si>
    <t>PISO E AZULEJO</t>
  </si>
  <si>
    <t>3.5.1</t>
  </si>
  <si>
    <t>87690</t>
  </si>
  <si>
    <t>CONTRAPISO EM ARGAMASSA TRAÇO 1:4 (CIMENTO E AREIA), PREPARO MECÂNICO COM BETONEIRA 400 L, APLICADO EM ÁREAS SECAS SOBRE LAJE, NÃO ADERIDO, ACABAMENTO NÃO REFORÇADO, ESPESSURA 5CM. AF_07/2021</t>
  </si>
  <si>
    <t>3.5.2</t>
  </si>
  <si>
    <t>104598</t>
  </si>
  <si>
    <t>REVESTIMENTO CERÂMICO PARA PISO COM PLACAS TIPO PORCELANATO DE DIMENSÕES 80X80 CM APLICADA EM AMBIENTES DE ÁREA MAIOR QUE 10 M². AF_02/2023_PE</t>
  </si>
  <si>
    <t>3.5.3</t>
  </si>
  <si>
    <t>13.331.0051-A</t>
  </si>
  <si>
    <t>RODAPE DE CERAMICA EM PORCELANATO, COM 7, 5 A 10CM DE ALTURA, ASSENTE CONFORME ITEM 13.025.0058.FEITO A PARTIR DE PLACA DEPORCELANATO COM AREA INFERIOR A 1, 00M2</t>
  </si>
  <si>
    <t>EMOP</t>
  </si>
  <si>
    <t>3.5.4</t>
  </si>
  <si>
    <t>98557</t>
  </si>
  <si>
    <t>IMPERMEABILIZAÇÃO DE SUPERFÍCIE COM EMULSÃO ASFÁLTICA, 2 DEMÃOS. AF_09/2023 (** INCLUSA IMPERMEABILIZAÇÃO 0,60 M DE PAREDES INTERNAS E EXTERNAS)</t>
  </si>
  <si>
    <t>3.5.5</t>
  </si>
  <si>
    <t>87273</t>
  </si>
  <si>
    <t>REVESTIMENTO CERÂMICO PARA PAREDES INTERNAS COM PLACAS TIPO ESMALTADA DE DIMENSÕES 33X45 CM APLICADAS NA ALTURA INTEIRA DAS PAREDES. AF_02/2023_PE</t>
  </si>
  <si>
    <t>3.6</t>
  </si>
  <si>
    <t>SOLEIRAS E PINGADEIRAS</t>
  </si>
  <si>
    <t>3.6.1</t>
  </si>
  <si>
    <t>98689</t>
  </si>
  <si>
    <t>SOLEIRA EM GRANITO, LARGURA 15 CM, ESPESSURA 2,0 CM. AF_02/2026</t>
  </si>
  <si>
    <t>3.6.2</t>
  </si>
  <si>
    <t>101965</t>
  </si>
  <si>
    <t>PEITORIL LINEAR EM GRANITO OU MÁRMORE, L = 15CM, ASSENTADO COM ARGAMASSA 1:6 COM ADITIVO. AF_11/2020</t>
  </si>
  <si>
    <t>3.7</t>
  </si>
  <si>
    <t>ESQUADRIAS</t>
  </si>
  <si>
    <t>3.7.1</t>
  </si>
  <si>
    <t>JANELAS</t>
  </si>
  <si>
    <t>3.7.1.1</t>
  </si>
  <si>
    <t>00036888</t>
  </si>
  <si>
    <t>GUARNICAO / MOLDURA / ARREMATE DE ACABAMENTO PARA ESQUADRIA, EM ALUMINIO PERFIL 25, ACABAMENTO ANODIZADO BRANCO OU BRILHANTE, PARA 1 FACE</t>
  </si>
  <si>
    <t>3.7.1.2</t>
  </si>
  <si>
    <t>94569</t>
  </si>
  <si>
    <t>[JA-01] JANELA DE ALUMÍNIO TIPO MAXIM-AR, COM VIDROS, BATENTE E FERRAGENS. EXCLUSIVE ALIZAR, ACABAMENTO E CONTRAMARCO. FORNECIMENTO E INSTALAÇÃO. AF_12/2019</t>
  </si>
  <si>
    <t>3.7.1.3</t>
  </si>
  <si>
    <t>[JA-02 e JA-03] JANELA DE ALUMÍNIO DE CORRER COM 2 FOLHAS PARA VIDROS, COM VIDROS, BATENTE, ACABAMENTO COM ACETATO OU BRILHANTE E FERRAGENS. EXCLUSIVE ALIZAR E CONTRAMARCO. FORNECIMENTO E INSTALAÇÃO. AF_12/2019(*** ver boneco de esquadrias)</t>
  </si>
  <si>
    <t>3.7.1.4</t>
  </si>
  <si>
    <t>94589</t>
  </si>
  <si>
    <t>CONTRAMARCO DE ALUMÍNIO, FIXAÇÃO COM ARGAMASSA - FORNECIMENTO E INSTALAÇÃO. AF_11/2024</t>
  </si>
  <si>
    <t>3.7.1.5</t>
  </si>
  <si>
    <t>88315</t>
  </si>
  <si>
    <t>SERRALHEIRO COM ENCARGOS COMPLEMENTARES</t>
  </si>
  <si>
    <t>3.7.2</t>
  </si>
  <si>
    <t>PORTAS</t>
  </si>
  <si>
    <t>3.7.2.1</t>
  </si>
  <si>
    <t>PORTA DE ACESSO</t>
  </si>
  <si>
    <t>3.7.2.1.1</t>
  </si>
  <si>
    <t>94805</t>
  </si>
  <si>
    <t>[PA-01]PORTA DE ALUMÍNIO DE ABRIR PARA VIDRO SEM GUARNIÇÃO, 90X210CM, FIXAÇÃO COM PARAFUSOS, INCLUSIVE VIDROS - FORNECIMENTO E INSTALAÇÃO. AF_10/2025</t>
  </si>
  <si>
    <t>3.7.2.2</t>
  </si>
  <si>
    <t>PORTAS INTERNAS</t>
  </si>
  <si>
    <t>3.7.2.2.1</t>
  </si>
  <si>
    <t>90794</t>
  </si>
  <si>
    <t>[PM-02]KIT DE PORTA-PRONTA DE MADEIRA EM ACABAMENTO MELAMÍNICO BRANCO, FOLHA LEVE OU MÉDIA, E BATENTE METÁLICO, 60X210CM, FIXAÇÃO COM ARGAMASSA - FORNECIMENTO E INSTALAÇÃO. AF_10/2025</t>
  </si>
  <si>
    <t>3.8</t>
  </si>
  <si>
    <t>COBERTURA</t>
  </si>
  <si>
    <t>3.8.1</t>
  </si>
  <si>
    <t>100378</t>
  </si>
  <si>
    <t>FABRICAÇÃO E INSTALAÇÃO DE TESOURA (INTEIRA OU MEIA) EM AÇO, VÃOS MAIORES OU IGUAIS A 6,0 M E MENORES OU IGUAIS A 12,0 M, INCLUSO IÇAMENTO, EXCLUSIVE PINTURA. AF_10/2025</t>
  </si>
  <si>
    <t>3.8.2</t>
  </si>
  <si>
    <t>104314</t>
  </si>
  <si>
    <t>TRAMA DE AÇO COMPOSTA POR TERÇAS PARA TELHADOS DE ATÉ 2 ÁGUAS PARA TELHA ONDULADA DE FIBROCIMENTO, METÁLICA, PLÁSTICA OU TERMOACÚSTICA, INCLUSO TRANSPORTE VERTICAL (EM KG). EXCLUSIVE PINTURA. AF_10/2025_PS</t>
  </si>
  <si>
    <t>3.8.3</t>
  </si>
  <si>
    <t>00001330</t>
  </si>
  <si>
    <t>CHAPA DE ACO GROSSA, ASTM A36, E = 1/4" (6,35 MM) 49,79 KG/M2</t>
  </si>
  <si>
    <t>3.8.4</t>
  </si>
  <si>
    <t>94213</t>
  </si>
  <si>
    <t>TELHAMENTO COM TELHA DE AÇO/ALUMÍNIO E = 0,5 MM, COM ATÉ 2 ÁGUAS, INCLUSO IÇAMENTO. AF_06/2026</t>
  </si>
  <si>
    <t>3.8.5</t>
  </si>
  <si>
    <t>08.15.40</t>
  </si>
  <si>
    <t>CUMEEIRA METALICA GALVANIZADA TRAPEZOIDAL E= 0,50MM (SIMPLES) ADP REF 100326</t>
  </si>
  <si>
    <t>3.8.6</t>
  </si>
  <si>
    <t>100740</t>
  </si>
  <si>
    <t>PINTURA COM TINTA ALQUÍDICA DE ACABAMENTO (ESMALTE SINTÉTICO ACETINADO) APLICADA A ROLO OU PINCEL SOBRE PERFIL METÁLICO EXECUTADO EM FÁBRICA (POR DEMÃO). AF_01/2020</t>
  </si>
  <si>
    <t>3.8.7</t>
  </si>
  <si>
    <t>100719</t>
  </si>
  <si>
    <t>PINTURA COM TINTA ALQUIDICA DE FUNDO (TIPO ZARCAO) PULVERIZADA SOBRE PERFIL METALICO EXECUTADO EM FABRICA (POR DEMAO). AF_01/2020</t>
  </si>
  <si>
    <t>3.9</t>
  </si>
  <si>
    <t>FORRO</t>
  </si>
  <si>
    <t>3.9.1</t>
  </si>
  <si>
    <t>96114</t>
  </si>
  <si>
    <t>FORRO EM DRYWALL, PARA AMBIENTES COMERCIAIS, INCLUSIVE ESTRUTURA BIRECIONAL DE FIXAÇÃO. AF_08/2023_PS</t>
  </si>
  <si>
    <t>3.10</t>
  </si>
  <si>
    <t>PINTURAS</t>
  </si>
  <si>
    <t>3.10.1</t>
  </si>
  <si>
    <t>TETO</t>
  </si>
  <si>
    <t>3.10.1.1</t>
  </si>
  <si>
    <t>88494</t>
  </si>
  <si>
    <t>EMASSAMENTO COM MASSA LÁTEX, APLICAÇÃO EM TETO, UMA DEMÃO, LIXAMENTO MANUAL. AF_04/2023</t>
  </si>
  <si>
    <t>3.10.1.2</t>
  </si>
  <si>
    <t>88484</t>
  </si>
  <si>
    <t>FUNDO SELADOR ACRÍLICO, APLICAÇÃO MANUAL EM TETO, UMA DEMÃO. AF_04/2023</t>
  </si>
  <si>
    <t>3.10.1.3</t>
  </si>
  <si>
    <t>88488</t>
  </si>
  <si>
    <t>PINTURA LÁTEX ACRÍLICA PREMIUM, APLICAÇÃO MANUAL EM TETO, DUAS DEMÃOS. AF_04/2023</t>
  </si>
  <si>
    <t>3.10.2</t>
  </si>
  <si>
    <t>PINTURA INTERNA</t>
  </si>
  <si>
    <t>3.10.2.1</t>
  </si>
  <si>
    <t>88485</t>
  </si>
  <si>
    <t>FUNDO SELADOR ACRÍLICO, APLICAÇÃO MANUAL EM PAREDE, UMA DEMÃO. AF_04/2023</t>
  </si>
  <si>
    <t>3.10.2.2</t>
  </si>
  <si>
    <t>88489</t>
  </si>
  <si>
    <t>PINTURA LÁTEX ACRÍLICA PREMIUM, APLICAÇÃO MANUAL EM PAREDES, DUAS DEMÃOS. AF_04/2023</t>
  </si>
  <si>
    <t>3.10.3</t>
  </si>
  <si>
    <t>PINTURA EXTERNA</t>
  </si>
  <si>
    <t>3.10.3.1</t>
  </si>
  <si>
    <t>88411</t>
  </si>
  <si>
    <t>APLICAÇÃO MANUAL DE FUNDO SELADOR ACRÍLICO EM PANOS COM PRESENÇA DE VÃOS DE EDIFÍCIOS DE MÚLTIPLOS PAVIMENTOS. AF_03/2024</t>
  </si>
  <si>
    <t>3.10.3.2</t>
  </si>
  <si>
    <t>95622</t>
  </si>
  <si>
    <t>APLICAÇÃO MANUAL DE TINTA LÁTEX ACRÍLICA EM PANOS COM PRESENÇA DE VÃOS DE EDIFÍCIOS DE MÚLTIPLOS PAVIMENTOS, DUAS DEMÃOS. AF_03/2024</t>
  </si>
  <si>
    <t>3.11</t>
  </si>
  <si>
    <t>INSTALAÇÕES ELÉTRICAS</t>
  </si>
  <si>
    <t>3.11.1</t>
  </si>
  <si>
    <t>RAMAL DE ALIMENTAÇÃO ELÉTRICA</t>
  </si>
  <si>
    <t>3.11.1.1</t>
  </si>
  <si>
    <t>S09240</t>
  </si>
  <si>
    <t>ASSENTAMENTO DE ELETRODUTOS PEAD FLEXÍVEL - DIAM 4", EM VALAS, COM ESCAVACAO EM SOLO E ATERRO, EXCLUSIVE ELETRODUTOS</t>
  </si>
  <si>
    <t>m</t>
  </si>
  <si>
    <t>3.11.1.2</t>
  </si>
  <si>
    <t>08.04.060</t>
  </si>
  <si>
    <t>Envelope de concreto para dutos</t>
  </si>
  <si>
    <t>3.11.1.3</t>
  </si>
  <si>
    <t>91933</t>
  </si>
  <si>
    <t>CABO DE COBRE FLEXÍVEL ISOLADO, 10 MM², ANTI-CHAMA 0,6/1,0 KV, PARA CIRCUITOS TERMINAIS - FORNECIMENTO E INSTALAÇÃO. AF_03/2023</t>
  </si>
  <si>
    <t>3.11.1.4</t>
  </si>
  <si>
    <t>S01705</t>
  </si>
  <si>
    <t>Caixa de alvenaria de tijolo maciço (0,10m) dimensões interna 30x30x30cm revestida internamente com argamassa 1:3 e tampa de concreto - R1</t>
  </si>
  <si>
    <t>3.11.1.5</t>
  </si>
  <si>
    <t>97668</t>
  </si>
  <si>
    <t>ELETRODUTO FLEXÍVEL CORRUGADO, PEAD, DN 63 (2"), PARA REDE ENTERRADA DE DISTRIBUIÇÃO DE ENERGIA ELÉTRICA - FORNECIMENTO E INSTALAÇÃO. AF_12/2021</t>
  </si>
  <si>
    <t>3.11.2</t>
  </si>
  <si>
    <t>INSTALAÇÕES ELÉTRICAS DE BAIXA TENSÃO</t>
  </si>
  <si>
    <t>3.11.2.1</t>
  </si>
  <si>
    <t>DUTOS E CONDUTORES</t>
  </si>
  <si>
    <t>3.11.2.1.1</t>
  </si>
  <si>
    <t>3.11.2.1.2</t>
  </si>
  <si>
    <t>91924</t>
  </si>
  <si>
    <t>CABO DE COBRE FLEXÍVEL ISOLADO, 1,5 MM², ANTI-CHAMA 450/750 V, PARA CIRCUITOS TERMINAIS - FORNECIMENTO E INSTALAÇÃO. AF_03/2023</t>
  </si>
  <si>
    <t>3.11.2.1.3</t>
  </si>
  <si>
    <t>91926</t>
  </si>
  <si>
    <t>CABO DE COBRE FLEXÍVEL ISOLADO, 2,5 MM², ANTI-CHAMA 450/750 V, PARA CIRCUITOS TERMINAIS - FORNECIMENTO E INSTALAÇÃO. AF_03/2023</t>
  </si>
  <si>
    <t>3.11.2.1.4</t>
  </si>
  <si>
    <t>91928</t>
  </si>
  <si>
    <t>CABO DE COBRE FLEXÍVEL ISOLADO, 4 MM², ANTI-CHAMA 450/750 V, PARA CIRCUITOS TERMINAIS - FORNECIMENTO E INSTALAÇÃO. AF_03/2023</t>
  </si>
  <si>
    <t>3.11.2.1.5</t>
  </si>
  <si>
    <t>91930</t>
  </si>
  <si>
    <t>CABO DE COBRE FLEXÍVEL ISOLADO, 6 MM², ANTI-CHAMA 450/750 V, PARA CIRCUITOS TERMINAIS - FORNECIMENTO E INSTALAÇÃO. AF_03/2023</t>
  </si>
  <si>
    <t>3.11.2.1.6</t>
  </si>
  <si>
    <t>95727</t>
  </si>
  <si>
    <t>ELETRODUTO RÍGIDO SOLDÁVEL, PVC, DN 25 MM (3/4"), APARENTE - FORNECIMENTO E INSTALAÇÃO. AF_01/2026</t>
  </si>
  <si>
    <t>3.11.2.2</t>
  </si>
  <si>
    <t>ILUMINAÇÃO, MANOBRA E PROTEÇÃO</t>
  </si>
  <si>
    <t>3.11.2.2.1</t>
  </si>
  <si>
    <t>91953</t>
  </si>
  <si>
    <t>INTERRUPTOR SIMPLES (1 MÓDULO), 10A/250V, INCLUINDO SUPORTE E PLACA - FORNECIMENTO E INSTALAÇÃO. AF_03/2023</t>
  </si>
  <si>
    <t>3.11.2.2.2</t>
  </si>
  <si>
    <t>91959</t>
  </si>
  <si>
    <t>INTERRUPTOR SIMPLES (2 MÓDULOS), 10A/250V, INCLUINDO SUPORTE E PLACA - FORNECIMENTO E INSTALAÇÃO. AF_03/2023</t>
  </si>
  <si>
    <t>3.11.2.2.3</t>
  </si>
  <si>
    <t>91996</t>
  </si>
  <si>
    <t>TOMADA MÉDIA DE EMBUTIR (1 MÓDULO), 2P+T 10 A, INCLUINDO SUPORTE E PLACA - FORNECIMENTO E INSTALAÇÃO. AF_03/2023</t>
  </si>
  <si>
    <t>3.11.2.2.4</t>
  </si>
  <si>
    <t>91995</t>
  </si>
  <si>
    <t>TOMADA MÉDIA DE EMBUTIR (1 MÓDULO), 2P+T 20 A, SEM SUPORTE E SEM PLACA - FORNECIMENTO E INSTALAÇÃO. AF_03/2023</t>
  </si>
  <si>
    <t>3.11.2.2.5</t>
  </si>
  <si>
    <t>95817</t>
  </si>
  <si>
    <t>CONDULETE DE PVC, TIPO X, PARA ELETRODUTO DE PVC SOLDÁVEL DN 25 MM (3/4"), APARENTE - FORNECIMENTO E INSTALAÇÃO. AF_01/2026</t>
  </si>
  <si>
    <t>3.11.2.2.6</t>
  </si>
  <si>
    <t>101632</t>
  </si>
  <si>
    <t>RELÉ FOTOELÉTRICO PARA COMANDO DE ILUMINAÇÃO EXTERNA 1000 W - FORNECIMENTO E INSTALAÇÃO. AF_02/2025</t>
  </si>
  <si>
    <t>3.11.2.2.7</t>
  </si>
  <si>
    <t>93653</t>
  </si>
  <si>
    <t>DISJUNTOR MONOPOLAR TIPO DIN, CORRENTE NOMINAL DE 10A - FORNECIMENTO E INSTALAÇÃO. AF_07/2025</t>
  </si>
  <si>
    <t>3.11.2.2.8</t>
  </si>
  <si>
    <t>93670</t>
  </si>
  <si>
    <t>DISJUNTOR TRIPOLAR TIPO DIN, CORRENTE NOMINAL DE 25A - FORNECIMENTO E INSTALAÇÃO. AF_07/2025</t>
  </si>
  <si>
    <t>3.11.2.2.9</t>
  </si>
  <si>
    <t>S13158</t>
  </si>
  <si>
    <t>Luminária plafon (sobrepor) 40 x 40 - 36 W - 6000K - G- Light ou similar</t>
  </si>
  <si>
    <t>3.11.2.2.10</t>
  </si>
  <si>
    <t>S13149</t>
  </si>
  <si>
    <t>Dispositivo DR tetrapolar 25 A, tipo AC, 30MA</t>
  </si>
  <si>
    <t>3.11.2.2.11</t>
  </si>
  <si>
    <t>S14087</t>
  </si>
  <si>
    <t>Refletor modular LED200w DC com DPS 1x200w 45x110° 5000k 180lm/W Dimerizavel Aluminio Autovolt Branca, da G-light ou similar</t>
  </si>
  <si>
    <t>3.11.2.2.12</t>
  </si>
  <si>
    <t>S151337</t>
  </si>
  <si>
    <t>Dispositivo de proteção contra surto (DPS) bipolar, 80kA, 275Vca, referência Siemens, Steck, Clamper ou equivalente</t>
  </si>
  <si>
    <t>IOPES</t>
  </si>
  <si>
    <t>und</t>
  </si>
  <si>
    <t>3.11.2.2.13</t>
  </si>
  <si>
    <t>101878</t>
  </si>
  <si>
    <t>QUADRO DE DISTRIBUIÇÃO DE ENERGIA EM CHAPA DE AÇO GALVANIZADO, DE SOBREPOR, COM BARRAMENTO TRIFÁSICO, PARA 18 DISJUNTORES DIN 100A - FORNECIMENTO E INSTALAÇÃO. AF_07/2025</t>
  </si>
  <si>
    <t>3.11.3</t>
  </si>
  <si>
    <t>INSTALAÇÕES DE REDE LÓGICA E TELEFONIA</t>
  </si>
  <si>
    <t>3.11.3.1</t>
  </si>
  <si>
    <t>S07866</t>
  </si>
  <si>
    <t>Switch 16 portas 10/100 Mbps - fornecimento</t>
  </si>
  <si>
    <t>3.11.3.2</t>
  </si>
  <si>
    <t>100560</t>
  </si>
  <si>
    <t>QUADRO DE DISTRIBUIÇÃO PARA TELEFONE N.2, 20X20X12CM EM CHAPA METÁLICA, DE EMBUTIR, SEM ACESSÓRIOS, PADRÃO TELEBRAS - FORNECIMENTO E INSTALAÇÃO. AF_08/2025</t>
  </si>
  <si>
    <t>3.11.3.3</t>
  </si>
  <si>
    <t>88264</t>
  </si>
  <si>
    <t>INSTALADOR COM ENCARGOS COMPLEMENTARES (Fusão de fibra óptica (até 04 pontos) , montagem interna do rack, inicialização de equipamentos e rede)</t>
  </si>
  <si>
    <t>3.11.3.4</t>
  </si>
  <si>
    <t>I10322</t>
  </si>
  <si>
    <t>Certificação de rede cabeamento estruturado (ref: obra Sergipetec)</t>
  </si>
  <si>
    <t>3.11.3.5</t>
  </si>
  <si>
    <t>I00049</t>
  </si>
  <si>
    <t>Cabista para instalação telefônica (passagem fibra óptica)</t>
  </si>
  <si>
    <t>h</t>
  </si>
  <si>
    <t>3.11.3.6</t>
  </si>
  <si>
    <t>S13478</t>
  </si>
  <si>
    <t>Cabo de fibra ótica de 04 vias 62,5/125, Auto sustentavel, Multimodo</t>
  </si>
  <si>
    <t>3.11.3.7</t>
  </si>
  <si>
    <t>S11234</t>
  </si>
  <si>
    <t>Tomada dupla para lógica RJ45, cat.6, com caixa pvc, embutir, completa</t>
  </si>
  <si>
    <t>3.11.3.8</t>
  </si>
  <si>
    <t>3.11.3.9</t>
  </si>
  <si>
    <t>S11214</t>
  </si>
  <si>
    <t>Tomada para lógica rj45, com caixa pvc, embutida, cat. 6</t>
  </si>
  <si>
    <t>3.11.3.10</t>
  </si>
  <si>
    <t>3.11.3.11</t>
  </si>
  <si>
    <t>S08439</t>
  </si>
  <si>
    <t>Fornecimento e instalação de mini rack de parede 19" x 8u x 450mm</t>
  </si>
  <si>
    <t>3.11.3.12</t>
  </si>
  <si>
    <t>97667</t>
  </si>
  <si>
    <t>ELETRODUTO FLEXÍVEL CORRUGADO, PEAD, DN 50 (1 1/2"), PARA REDE ENTERRADA DE DISTRIBUIÇÃO DE ENERGIA ELÉTRICA - FORNECIMENTO E INSTALAÇÃO. AF_12/2021</t>
  </si>
  <si>
    <t>3.11.3.13</t>
  </si>
  <si>
    <t>3.11.3.14</t>
  </si>
  <si>
    <t>070626</t>
  </si>
  <si>
    <t>CABO UTP- 6 , 24 AWG</t>
  </si>
  <si>
    <t>3.11.3.15</t>
  </si>
  <si>
    <t>ED-9195</t>
  </si>
  <si>
    <t>Conector 110 IDC, 4 pares, fornecido e instalado</t>
  </si>
  <si>
    <t>3.11.4</t>
  </si>
  <si>
    <t>SISTEMA EXTERNO DE ILUMINAÇÃO</t>
  </si>
  <si>
    <t>3.11.4.1</t>
  </si>
  <si>
    <t>101659</t>
  </si>
  <si>
    <t>LUMINÁRIA DE LED PARA ILUMINAÇÃO PÚBLICA, DE 181 W ATÉ 239 W - FORNECIMENTO E INSTALAÇÃO. AF_02/2025_PS</t>
  </si>
  <si>
    <t>3.11.4.2</t>
  </si>
  <si>
    <t>91929</t>
  </si>
  <si>
    <t>CABO DE COBRE FLEXÍVEL ISOLADO, 4 MM², ANTI-CHAMA 0,6/1,0 KV, PARA CIRCUITOS TERMINAIS - FORNECIMENTO E INSTALAÇÃO. AF_03/2023</t>
  </si>
  <si>
    <t>3.11.4.3</t>
  </si>
  <si>
    <t>3.11.4.4</t>
  </si>
  <si>
    <t>3.11.4.5</t>
  </si>
  <si>
    <t>S07271</t>
  </si>
  <si>
    <t>Poste de aço galvanizado cônico contíno reto, diâmetro superior de 60mm, diâmetro da base 126mm, altura total 8m, Conipost ref. Série A0008/classe 30 da Conipost ou similar</t>
  </si>
  <si>
    <t>3.11.5</t>
  </si>
  <si>
    <t>SISTEMA DE ATERRAMENTO ESTRUTURAL E SPDA</t>
  </si>
  <si>
    <t>3.11.5.1</t>
  </si>
  <si>
    <t>96973</t>
  </si>
  <si>
    <t>CORDOALHA DE COBRE NU 35 MM², NÃO ENTERRADA, COM ISOLADOR - FORNECIMENTO E INSTALAÇÃO. AF_08/2023</t>
  </si>
  <si>
    <t>3.11.5.2</t>
  </si>
  <si>
    <t>104752</t>
  </si>
  <si>
    <t>CONECTOR SPLIT-BOLT, PARA SPDA, PARA CABOS ATÉ 35 MM2 - FORNECIMENTO E INSTALAÇÃO. AF_08/2023</t>
  </si>
  <si>
    <t>3.11.5.3</t>
  </si>
  <si>
    <t>00034643</t>
  </si>
  <si>
    <t>CAIXA DE INSPECAO PARA ATERRAMENTO E PARA RAIOS, EM POLIPROPILENO, DIAMETRO = 300 MM X ALTURA = 400 MM (INCLUIDA TAMPA SEM ESCOTILHA)</t>
  </si>
  <si>
    <t>3.11.5.4</t>
  </si>
  <si>
    <t>91935</t>
  </si>
  <si>
    <t>CABO DE COBRE FLEXÍVEL ISOLADO, 16 MM², ANTI-CHAMA 0,6/1,0 KV, PARA CIRCUITOS TERMINAIS - FORNECIMENTO E INSTALAÇÃO. AF_03/2023</t>
  </si>
  <si>
    <t>3.11.5.5</t>
  </si>
  <si>
    <t>96977</t>
  </si>
  <si>
    <t>CORDOALHA DE COBRE NU 50 MM², ENTERRADA - FORNECIMENTO E INSTALAÇÃO. AF_08/2023</t>
  </si>
  <si>
    <t>3.11.5.6</t>
  </si>
  <si>
    <t>96982</t>
  </si>
  <si>
    <t>CONECTOR SPLIT-BOLT, PARA SPDA, PARA CABOS DE 16 A 70 MM2 - FORNECIMENTO E INSTALAÇÃO. AF_08/2023</t>
  </si>
  <si>
    <t>3.11.5.7</t>
  </si>
  <si>
    <t>104749</t>
  </si>
  <si>
    <t>CONECTOR GRAMPO METÁLICO TIPO OLHAL, PARA SPDA, PARA HASTE DE ATERRAMENTO DE 3/4'' E CABOS DE 10 A 50 MM2 - FORNECIMENTO E INSTALAÇÃO. AF_08/2023</t>
  </si>
  <si>
    <t>3.11.5.8</t>
  </si>
  <si>
    <t>I09326</t>
  </si>
  <si>
    <t>Caixa de equalização p/aterramento 20x20x10cm de sobrepor p/11 terminais de pressão c/barramento (pára-raio)</t>
  </si>
  <si>
    <t>3.11.5.9</t>
  </si>
  <si>
    <t>00011950</t>
  </si>
  <si>
    <t>BUCHA DE NYLON SEM ABA S6, COM PARAFUSO DE 4,20 X 40 MM EM ACO ZINCADO COM ROSCA SOBERBA, CABECA CHATA E FENDA PHILLIPS</t>
  </si>
  <si>
    <t>3.11.5.10</t>
  </si>
  <si>
    <t>I02866</t>
  </si>
  <si>
    <t>Mastique de Poliuretano NP1, MBT, BASF ou similar, cartucho com 300ml</t>
  </si>
  <si>
    <t>l</t>
  </si>
  <si>
    <t>3.12</t>
  </si>
  <si>
    <t>INSTALAÇÕES DE COMBATE A INCÊNDIO</t>
  </si>
  <si>
    <t>3.12.1</t>
  </si>
  <si>
    <t>SINALIZAÇÃO</t>
  </si>
  <si>
    <t>3.12.1.1</t>
  </si>
  <si>
    <t>00037539</t>
  </si>
  <si>
    <t>PLACA DE SINALIZACAO DE SEGURANCA CONTRA INCENDIO, FOTOLUMINESCENTE, RETANGULAR, *13 X 26* CM, EM PVC *2* MM ANTI-CHAMAS (SIMBOLOS, CORES E PICTOGRAMAS CONFORME NBR 16820) *** SAÍDA ***</t>
  </si>
  <si>
    <t>3.12.1.2</t>
  </si>
  <si>
    <t>00037556</t>
  </si>
  <si>
    <t>PLACA DE SINALIZACAO DE SEGURANCA CONTRA INCENDIO, FOTOLUMINESCENTE, QUADRADA, *20 X 20* CM, EM PVC *2* MM ANTI-CHAMAS (SIMBOLOS, CORES E PICTOGRAMAS CONFORME NBR 16820) *** EXTINTOR ***</t>
  </si>
  <si>
    <t>3.12.1.3</t>
  </si>
  <si>
    <t>00037557</t>
  </si>
  <si>
    <t>PLACA DE SINALIZACAO DE SEGURANCA CONTRA INCENDIO, FOTOLUMINESCENTE, QUADRADA, *14 X 14* CM, EM PVC *2* MM ANTI-CHAMAS (SIMBOLOS, CORES E PICTOGRAMAS CONFORME NBR 16820) *** PLACA PROIBIDO FUMAR ***</t>
  </si>
  <si>
    <t>3.12.2</t>
  </si>
  <si>
    <t>EXTINTOR</t>
  </si>
  <si>
    <t>3.12.2.1</t>
  </si>
  <si>
    <t>101908</t>
  </si>
  <si>
    <t>EXTINTOR DE INCÊNDIO PORTÁTIL COM CARGA DE PQS DE 4 KG, CLASSE BC - FORNECIMENTO E INSTALAÇÃO. AF_01/2026_PE</t>
  </si>
  <si>
    <t>3.12.2.2</t>
  </si>
  <si>
    <t>101906</t>
  </si>
  <si>
    <t>EXTINTOR DE INCÊNDIO PORTÁTIL COM CARGA DE CO2 DE 4 KG, CLASSE BC - FORNECIMENTO E INSTALAÇÃO. AF_01/2026_PE</t>
  </si>
  <si>
    <t>3.12.2.3</t>
  </si>
  <si>
    <t>18.032.0042-0</t>
  </si>
  <si>
    <t>ABRIGO PARA EXTINTOR DE INCENDIO PORTATIL, MEDINDO (75X30X25)CM, DE SOBREPOR, CONFECCIONADO EM CHAPA METALICA COM PINTURA ELETROSTATICA VERMELHA, COM VISOR, CONFORME ABNT NBR 12693, INCLUSIVE FIXACAO.FORNECIMENTO E COLOCACAO</t>
  </si>
  <si>
    <t>3.12.3</t>
  </si>
  <si>
    <t>ILUMINAÇÃO DE EMERGÊNCIA</t>
  </si>
  <si>
    <t>3.12.3.1</t>
  </si>
  <si>
    <t>97599</t>
  </si>
  <si>
    <t>LUMINÁRIA DE EMERGÊNCIA, COM 30 LÂMPADAS LED DE 2 W, SEM REATOR - FORNECIMENTO E INSTALAÇÃO. AF_09/2024</t>
  </si>
  <si>
    <t>3.12.3.2</t>
  </si>
  <si>
    <t>S11866</t>
  </si>
  <si>
    <t>Luminária de emergência, de sobrepor, tipo balizamento com bloco autônomo, com autonomia de 3h, modelo LLE 1106-1DFB, da KBR ou similar</t>
  </si>
  <si>
    <t>3.13</t>
  </si>
  <si>
    <t>INSTALAÇÕES HIDROSSANITÁRIAS</t>
  </si>
  <si>
    <t>3.13.1</t>
  </si>
  <si>
    <t>IMPLANTAÇÃO REDES</t>
  </si>
  <si>
    <t>3.13.1.1</t>
  </si>
  <si>
    <t>90091</t>
  </si>
  <si>
    <t>ESCAVAÇÃO MECANIZADA DE VALA COM PROF. ATÉ 1,5 M (MÉDIA MONTANTE E JUSANTE/UMA COMPOSIÇÃO POR TRECHO), ESCAVADEIRA (0,8 M3), LARG. DE 1,5 M A 2,5 M, EM SOLO DE 1A CATEGORIA, LOCAIS COM BAIXO NÍVEL DE INTERFERÊNCIA. AF_09/2024</t>
  </si>
  <si>
    <t>3.13.1.2</t>
  </si>
  <si>
    <t>93382</t>
  </si>
  <si>
    <t>REATERRO MANUAL DE VALAS, COM COMPACTADOR DE SOLOS DE PERCUSSÃO. AF_08/2023</t>
  </si>
  <si>
    <t>3.13.1.3</t>
  </si>
  <si>
    <t>MATED-11731</t>
  </si>
  <si>
    <t>AUTOMÁTICO DE CHAVE DE BOIA (APLICAÇÃO: REGULADOR DE NÍVEL|CAPACIDADE ELÉTRICA: 2CV EM 220V OU 1CV EM 110V|CORRENTE: 25A|COMPRIMENTO DO CABO: 1,5M)</t>
  </si>
  <si>
    <t>3.13.1.4</t>
  </si>
  <si>
    <t>15.003.0178-0</t>
  </si>
  <si>
    <t>RALO DE COBERTURA SEMI-ESFERICO(TIPO ABACAXI), COM 4".FORNECIMENTO E COLOCACAO</t>
  </si>
  <si>
    <t>3.13.2</t>
  </si>
  <si>
    <t>ÁGUA FRIA</t>
  </si>
  <si>
    <t>3.13.2.1</t>
  </si>
  <si>
    <t>94715</t>
  </si>
  <si>
    <t>ADAPTADOR COM FLANGES LIVRES, PVC, SOLDÁVEL, DN 110 MM X 4", INSTALADO EM RESERVAÇÃO PREDIAL DE ÁGUA - FORNECIMENTO E INSTALAÇÃO. AF_04/2024</t>
  </si>
  <si>
    <t>3.13.2.2</t>
  </si>
  <si>
    <t>94489</t>
  </si>
  <si>
    <t>REGISTRO DE ESFERA, PVC, SOLDÁVEL, COM VOLANTE, DN 25 MM - FORNECIMENTO E INSTALAÇÃO. AF_08/2021</t>
  </si>
  <si>
    <t>3.13.2.3</t>
  </si>
  <si>
    <t>94704</t>
  </si>
  <si>
    <t>ADAPTADOR COM FLANGE E ANEL DE VEDAÇÃO, PVC, SOLDÁVEL, DN 32 MM X 1", INSTALADO EM RESERVAÇÃO PREDIAL DE ÁGUA - FORNECIMENTO E INSTALAÇÃO. AF_04/2024</t>
  </si>
  <si>
    <t>3.13.2.4</t>
  </si>
  <si>
    <t>94705</t>
  </si>
  <si>
    <t>ADAPTADOR COM FLANGE E ANEL DE VEDAÇÃO, PVC, SOLDÁVEL, DN 40 MM X 1 1/4", INSTALADO EM RESERVAÇÃO PREDIAL DE ÁGUA - FORNECIMENTO E INSTALAÇÃO. AF_04/2024</t>
  </si>
  <si>
    <t>3.13.2.5</t>
  </si>
  <si>
    <t>3.13.2.6</t>
  </si>
  <si>
    <t>103980</t>
  </si>
  <si>
    <t>JOELHO 90 GRAUS, PVC, SOLDÁVEL, DN 40MM, INSTALADO EM RAMAL DE DISTRIBUIÇÃO DE ÁGUA - FORNECIMENTO E INSTALAÇÃO. AF_06/2022</t>
  </si>
  <si>
    <t>3.13.2.7</t>
  </si>
  <si>
    <t>94491</t>
  </si>
  <si>
    <t>REGISTRO DE ESFERA, PVC, SOLDÁVEL, COM VOLANTE, DN 40 MM - FORNECIMENTO E INSTALAÇÃO. AF_08/2021</t>
  </si>
  <si>
    <t>3.13.2.8</t>
  </si>
  <si>
    <t>104011</t>
  </si>
  <si>
    <t>TE, PVC, SOLDÁVEL, DN 40MM, INSTALADO EM RAMAL DE DISTRIBUIÇÃO DE ÁGUA - FORNECIMENTO E INSTALAÇÃO. AF_06/2022</t>
  </si>
  <si>
    <t>3.13.2.9</t>
  </si>
  <si>
    <t>89356</t>
  </si>
  <si>
    <t>TUBO, PVC, SOLDÁVEL, DE 25MM, INSTALADO EM RAMAL OU SUB-RAMAL DE ÁGUA - FORNECIMENTO E INSTALAÇÃO. AF_06/2022</t>
  </si>
  <si>
    <t>3.13.2.10</t>
  </si>
  <si>
    <t>102137</t>
  </si>
  <si>
    <t>CHAVE DE BOIA AUTOMÁTICA SUPERIOR/INFERIOR 15A/250V - FORNECIMENTO E INSTALAÇÃO. AF_11/2025</t>
  </si>
  <si>
    <t>3.13.2.11</t>
  </si>
  <si>
    <t>94794</t>
  </si>
  <si>
    <t>REGISTRO DE GAVETA BRUTO, LATÃO, ROSCÁVEL, 1 1/2", COM ACABAMENTO E CANOPLA CROMADOS - FORNECIMENTO E INSTALAÇÃO. AF_08/2021</t>
  </si>
  <si>
    <t>3.13.2.12</t>
  </si>
  <si>
    <t>89403</t>
  </si>
  <si>
    <t>TUBO, PVC, SOLDÁVEL, DE 32MM, INSTALADO EM RAMAL DE DISTRIBUIÇÃO DE ÁGUA - FORNECIMENTO E INSTALAÇÃO. AF_06/2022</t>
  </si>
  <si>
    <t>3.13.2.13</t>
  </si>
  <si>
    <t>89367</t>
  </si>
  <si>
    <t>JOELHO 90 GRAUS, PVC, SOLDÁVEL, DN 32MM, INSTALADO EM RAMAL OU SUB-RAMAL DE ÁGUA - FORNECIMENTO E INSTALAÇÃO. AF_06/2022</t>
  </si>
  <si>
    <t>3.13.2.14</t>
  </si>
  <si>
    <t>89620</t>
  </si>
  <si>
    <t>TE, PVC, SOLDÁVEL, DN 32MM, INSTALADO EM PRUMADA DE ÁGUA - FORNECIMENTO E INSTALAÇÃO. AF_06/2022</t>
  </si>
  <si>
    <t>3.13.2.15</t>
  </si>
  <si>
    <t>89979</t>
  </si>
  <si>
    <t>LUVA COM BUCHA DE LATÃO, PVC, SOLDÁVEL, DN 32MM X 1, INSTALADO EM RAMAL OU SUB-RAMAL DE ÁGUA FORNECIMENTO E INSTALAÇÃO. AF_06/2022</t>
  </si>
  <si>
    <t>3.13.2.16</t>
  </si>
  <si>
    <t>102611</t>
  </si>
  <si>
    <t>CAIXA D´ÁGUA EM POLIÉSTER REFORÇADO COM FIBRA DE VIDRO, 500 LITROS - FORNECIMENTO E INSTALAÇÃO. AF_06/2021</t>
  </si>
  <si>
    <t>3.13.2.17</t>
  </si>
  <si>
    <t>3.13.3</t>
  </si>
  <si>
    <t>ESGOTO SANITÁRIO</t>
  </si>
  <si>
    <t>3.13.3.1</t>
  </si>
  <si>
    <t>104348</t>
  </si>
  <si>
    <t>TERMINAL DE VENTILAÇÃO, PVC, SÉRIE NORMAL, ESGOTO PREDIAL, DN 50 MM, JUNTA SOLDÁVEL, FORNECIDO E INSTALADO EM PRUMADA DE ESGOTO SANITÁRIO OU VENTILAÇÃO. AF_08/2022</t>
  </si>
  <si>
    <t>3.13.3.2</t>
  </si>
  <si>
    <t>S01572</t>
  </si>
  <si>
    <t>Tubo de ligação PVC para saída de vaso sanitário, diâm = 100mm</t>
  </si>
  <si>
    <t>3.13.3.3</t>
  </si>
  <si>
    <t>89797</t>
  </si>
  <si>
    <t>JUNÇÃO SIMPLES, PVC, SERIE NORMAL, ESGOTO PREDIAL, DN 100 X 100 MM, JUNTA ELÁSTICA, FORNECIDO E INSTALADO EM RAMAL DE DESCARGA OU RAMAL DE ESGOTO SANITÁRIO. AF_08/2022</t>
  </si>
  <si>
    <t>3.13.3.4</t>
  </si>
  <si>
    <t>89732</t>
  </si>
  <si>
    <t>JOELHO 45 GRAUS, PVC, SERIE NORMAL, ESGOTO PREDIAL, DN 50 MM, JUNTA ELÁSTICA, FORNECIDO E INSTALADO EM RAMAL DE DESCARGA OU RAMAL DE ESGOTO SANITÁRIO. AF_08/2022</t>
  </si>
  <si>
    <t>3.13.3.5</t>
  </si>
  <si>
    <t>89748</t>
  </si>
  <si>
    <t>CURVA CURTA 90 GRAUS, PVC, SERIE NORMAL, ESGOTO PREDIAL, DN 100 MM, JUNTA ELÁSTICA, FORNECIDO E INSTALADO EM RAMAL DE DESCARGA OU RAMAL DE ESGOTO SANITÁRIO. AF_08/2022</t>
  </si>
  <si>
    <t>3.13.3.6</t>
  </si>
  <si>
    <t>89714</t>
  </si>
  <si>
    <t>TUBO PVC, SERIE NORMAL, ESGOTO PREDIAL, DN 100 MM, FORNECIDO E INSTALADO EM RAMAL DE DESCARGA OU RAMAL DE ESGOTO SANITÁRIO. AF_08/2022</t>
  </si>
  <si>
    <t>3.13.3.7</t>
  </si>
  <si>
    <t>89711</t>
  </si>
  <si>
    <t>TUBO PVC, SERIE NORMAL, ESGOTO PREDIAL, DN 40 MM, FORNECIDO E INSTALADO EM RAMAL DE DESCARGA OU RAMAL DE ESGOTO SANITÁRIO. AF_08/2022</t>
  </si>
  <si>
    <t>3.13.3.8</t>
  </si>
  <si>
    <t>89712</t>
  </si>
  <si>
    <t>TUBO PVC, SERIE NORMAL, ESGOTO PREDIAL, DN 50 MM, FORNECIDO E INSTALADO EM RAMAL DE DESCARGA OU RAMAL DE ESGOTO SANITÁRIO. AF_08/2022</t>
  </si>
  <si>
    <t>3.13.3.9</t>
  </si>
  <si>
    <t>89707</t>
  </si>
  <si>
    <t>CAIXA SIFONADA, PVC, DN 100 X 100 X 50 MM, JUNTA ELÁSTICA, FORNECIDA E INSTALADA EM RAMAL DE DESCARGA OU EM RAMAL DE ESGOTO SANITÁRIO. AF_08/2022</t>
  </si>
  <si>
    <t>3.13.3.10</t>
  </si>
  <si>
    <t>98110</t>
  </si>
  <si>
    <t>CAIXA DE GORDURA PEQUENA (CAPACIDADE: 19 L), CIRCULAR, EM PVC, DIÂMETRO INTERNO= 0,3 M. AF_12/2020</t>
  </si>
  <si>
    <t>3.13.3.11</t>
  </si>
  <si>
    <t>97907</t>
  </si>
  <si>
    <t>CAIXA ENTERRADA HIDRÁULICA RETANGULAR, EM ALVENARIA COM BLOCOS DE CONCRETO, DIMENSÕES INTERNAS: 0,8X0,8X0,6 M PARA REDE DE ESGOTO. AF_12/2020</t>
  </si>
  <si>
    <t>3.13.3.12</t>
  </si>
  <si>
    <t>89744</t>
  </si>
  <si>
    <t>JOELHO 90 GRAUS, PVC, SERIE NORMAL, ESGOTO PREDIAL, DN 100 MM, JUNTA ELÁSTICA, FORNECIDO E INSTALADO EM RAMAL DE DESCARGA OU RAMAL DE ESGOTO SANITÁRIO. AF_08/2022</t>
  </si>
  <si>
    <t>3.13.3.13</t>
  </si>
  <si>
    <t>104345</t>
  </si>
  <si>
    <t>JUNÇÃO DE REDUÇÃO INVERTIDA, PVC, SÉRIE NORMAL, ESGOTO PREDIAL, DN 100 X 50 MM, JUNTA ELÁSTICA, FORNECIDO E INSTALADO EM RAMAL DE DESCARGA OU RAMAL DE ESGOTO SANITÁRIO. AF_08/2022</t>
  </si>
  <si>
    <t>3.13.4</t>
  </si>
  <si>
    <t>EQUIPAMENTOS SANITÁRIOS</t>
  </si>
  <si>
    <t>3.13.4.1</t>
  </si>
  <si>
    <t>00011186</t>
  </si>
  <si>
    <t>ESPELHO CRISTAL E = 4 MM</t>
  </si>
  <si>
    <t>3.13.4.2</t>
  </si>
  <si>
    <t>86932</t>
  </si>
  <si>
    <t>BACIA SANITÁRIA COM CAIXA ACOPLADA LOUÇA BRANCA - PADRÃO MÉDIO, INCLUSO ENGATE FLEXÍVEL EM METAL CROMADO, 1/2" X 40 CM - FORNECIMENTO E INSTALAÇÃO. AF_02/2026</t>
  </si>
  <si>
    <t>3.13.4.3</t>
  </si>
  <si>
    <t>00036796</t>
  </si>
  <si>
    <t>TORNEIRA METALICA CROMADA DE MESA, PARA LAVATORIO, TEMPORIZADA PRESSAO FECHAMENTO AUTOMATICO, BICA BAIXA</t>
  </si>
  <si>
    <t>3.13.4.4</t>
  </si>
  <si>
    <t>00007602</t>
  </si>
  <si>
    <t>TORNEIRA DE METAL AMARELO, PARA TANQUE / JARDIM, DE PAREDE, COM BICO PLASTICO, CANO CURTO, AREA EXTERNA, PADRAO POPULAR / USO GERAL, 1/2" OU 3/4"</t>
  </si>
  <si>
    <t>3.13.4.5</t>
  </si>
  <si>
    <t>100849</t>
  </si>
  <si>
    <t>ASSENTO SANITÁRIO CONVENCIONAL - FORNECIMENTO E INSTALAÇÃO. AF_02/2026</t>
  </si>
  <si>
    <t>3.13.4.6</t>
  </si>
  <si>
    <t>86903</t>
  </si>
  <si>
    <t>LAVATÓRIO LOUÇA BRANCA COM COLUNA, *54 X 44* CM OU EQUIVALENTE, PADRÃO MÉDIO - FORNECIMENTO E INSTALAÇÃO. AF_02/2026</t>
  </si>
  <si>
    <t>3.13.4.7</t>
  </si>
  <si>
    <t>86889</t>
  </si>
  <si>
    <t>BANCADA DE GRANITO CINZA POLIDO, DE 1,50 X 0,60 M, PARA PIA DE COZINHA - FORNECIMENTO E INSTALAÇÃO. AF_02/2026</t>
  </si>
  <si>
    <t>3.13.4.8</t>
  </si>
  <si>
    <t>86936</t>
  </si>
  <si>
    <t>CUBA DE EMBUTIR DE AÇO INOXIDÁVEL MÉDIA, INCLUSO VÁLVULA TIPO AMERICANA E SIFÃO TIPO GARRAFA EM METAL CROMADO - FORNECIMENTO E INSTALAÇÃO. AF_02/2026</t>
  </si>
  <si>
    <t>3.13.5</t>
  </si>
  <si>
    <t>DRENAGEM PLUVIAL</t>
  </si>
  <si>
    <t>3.13.5.1</t>
  </si>
  <si>
    <t>89580</t>
  </si>
  <si>
    <t>TUBO PVC, SÉRIE R, ÁGUA PLUVIAL, DN 150 MM, FORNECIDO E INSTALADO EM CONDUTORES VERTICAIS DE ÁGUAS PLUVIAIS. AF_06/2022</t>
  </si>
  <si>
    <t>3.13.5.2</t>
  </si>
  <si>
    <t>89592</t>
  </si>
  <si>
    <t>CURVA 87 GRAUS E 30 MINUTOS, PVC, SERIE R, ÁGUA PLUVIAL, DN 150 MM, JUNTA ELÁSTICA, FORNECIDO E INSTALADO EM CONDUTORES VERTICAIS DE ÁGUAS PLUVIAIS. AF_06/2022</t>
  </si>
  <si>
    <t>3.13.5.3</t>
  </si>
  <si>
    <t>89578</t>
  </si>
  <si>
    <t>TUBO PVC, SÉRIE R, ÁGUA PLUVIAL, DN 100 MM, FORNECIDO E INSTALADO EM CONDUTORES VERTICAIS DE ÁGUAS PLUVIAIS. AF_06/2022</t>
  </si>
  <si>
    <t>3.13.5.4</t>
  </si>
  <si>
    <t>95695</t>
  </si>
  <si>
    <t>CURVA 90 GRAUS, PVC, SERIE R, ÁGUA PLUVIAL, DN 100 MM, JUNTA ELÁSTICA, FORNECIDO E INSTALADO EM CONDUTORES VERTICAIS DE ÁGUAS PLUVIAIS. AF_06/2022</t>
  </si>
  <si>
    <t>3.13.5.5</t>
  </si>
  <si>
    <t>00003899</t>
  </si>
  <si>
    <t>LUVA SIMPLES, PVC, SOLDAVEL, DN 100 MM, SERIE NORMAL, PARA ESGOTO PREDIAL</t>
  </si>
  <si>
    <t>3.13.5.6</t>
  </si>
  <si>
    <t>91175</t>
  </si>
  <si>
    <t>FIXAÇÃO DE TUBOS VERTICAIS DE PVC ÁGUA, PVC ESGOTO, PVC ÁGUA PLUVIAL, CPVC, PPR, COBRE OU AÇO, DIÂMETROS MAIORES QUE 75 MM E MENORES OU IGUAIS A 100 MM, COM ABRAÇADEIRA METÁLICA RÍGIDA TIPO U PERFIL 4", FIXADA EM PERFILADO EM PAREDE. AF_09/2023_PS</t>
  </si>
  <si>
    <t>3.13.5.7</t>
  </si>
  <si>
    <t>101979</t>
  </si>
  <si>
    <t>CHAPIM (RUFO CAPA) EM AÇO GALVANIZADO, CORTE 33. AF_11/2020</t>
  </si>
  <si>
    <t>3.13.5.8</t>
  </si>
  <si>
    <t>94228</t>
  </si>
  <si>
    <t>CALHA EM CHAPA DE AÇO GALVANIZADO NÚMERO 24, DESENVOLVIMENTO DE 50 CM, INCLUSO TRANSPORTE VERTICAL. AF_06/2026</t>
  </si>
  <si>
    <t>3.13.5.9</t>
  </si>
  <si>
    <t>99253</t>
  </si>
  <si>
    <t>CAIXA ENTERRADA HIDRÁULICA RETANGULAR EM ALVENARIA COM TIJOLOS CERÂMICOS MACIÇOS, DIMENSÕES INTERNAS: 0,6X0,6X0,6 M PARA REDE DE DRENAGEM. AF_12/2020</t>
  </si>
  <si>
    <t>3.13.5.10</t>
  </si>
  <si>
    <t>106005</t>
  </si>
  <si>
    <t>EXECUÇÃO DE CANALETA DE CONCRETO ARMADO MOLDADA IN LOCO, ESPESSURA DE 0,1 M, GEOMETRIA QUADRADA, COM DIMENSÕES INTERNAS: L=0,25 M; H=0,25 M. AF_05/2025 (drenagem externa pórtico)</t>
  </si>
  <si>
    <t>3.13.5.11</t>
  </si>
  <si>
    <t>00011245</t>
  </si>
  <si>
    <t>GRELHA FOFO SIMPLES COM REQUADRO, CARGA MAXIMA 12,5 T, *300 X 1000* MM, E= *15* MM, AREA ESTACIONAMENTO CARRO PASSEIO</t>
  </si>
  <si>
    <t>3.14</t>
  </si>
  <si>
    <t>PORTÃO</t>
  </si>
  <si>
    <t>3.14.1</t>
  </si>
  <si>
    <t>S14085</t>
  </si>
  <si>
    <t>Motor para portão até 600Kg, 1/4 de HP, 6 metros de camalheira, 127/220v (bivolt)</t>
  </si>
  <si>
    <t>3.14.2</t>
  </si>
  <si>
    <t>06.02.066</t>
  </si>
  <si>
    <t>Pt-45 portao de correr em gradil eletrof (** portão de correr e de abrir (pedestres) conforme projeto IFRS ) - BDI = 23,00</t>
  </si>
  <si>
    <t>3.14.3</t>
  </si>
  <si>
    <t>S13235</t>
  </si>
  <si>
    <t>Portão de abrir (2,20 X 2,00 m) com tela de arame galvanizado fio12, malha 2", revestida em pvc e quadro em tubo de ferro galvanizado de 11/2" com pintura esmalte epoxi (** fixos - conforme projeto IFRS)</t>
  </si>
  <si>
    <t>4</t>
  </si>
  <si>
    <t>DRENAGEM</t>
  </si>
  <si>
    <t>4.1</t>
  </si>
  <si>
    <t>102990</t>
  </si>
  <si>
    <t>CANALETA MEIA CANA PRÉ-MOLDADA DE CONCRETO (D = 30 CM) - FORNECIMENTO E INSTALAÇÃO. AF_05/2025 (***para drenagem auditório)</t>
  </si>
  <si>
    <t>4.2</t>
  </si>
  <si>
    <t>99255</t>
  </si>
  <si>
    <t>CAIXA ENTERRADA HIDRÁULICA RETANGULAR EM ALVENARIA COM TIJOLOS CERÂMICOS MACIÇOS, DIMENSÕES INTERNAS: 0,8X0,8X0,6 M PARA REDE DE DRENAGEM. AF_12/2020</t>
  </si>
  <si>
    <t>4.3</t>
  </si>
  <si>
    <t>95565</t>
  </si>
  <si>
    <t>TUBO DE CONCRETO PARA REDES COLETORAS DE ÁGUAS PLUVIAIS, DIÂMETRO DE 300MM, JUNTA RÍGIDA, INSTALADO EM LOCAL COM BAIXO NÍVEL DE INTERFERÊNCIAS - FORNECIMENTO E ASSENTAMENTO. AF_03/2024</t>
  </si>
  <si>
    <t>5</t>
  </si>
  <si>
    <t>PASSARELAS</t>
  </si>
  <si>
    <t>5.1</t>
  </si>
  <si>
    <t>ESTRUTURA E COBERTURA</t>
  </si>
  <si>
    <t>5.1.1</t>
  </si>
  <si>
    <t>96555</t>
  </si>
  <si>
    <t>CONCRETAGEM DE BLOCO DE COROAMENTO OU VIGA BALDRAME, FCK 30 MPA, COM USO DE JERICA - LANÇAMENTO, ADENSAMENTO E ACABAMENTO. AF_01/2024</t>
  </si>
  <si>
    <t>5.1.2</t>
  </si>
  <si>
    <t>96523</t>
  </si>
  <si>
    <t>ESCAVAÇÃO MANUAL PARA BLOCO DE COROAMENTO OU SAPATA (INCLUINDO ESCAVAÇÃO PARA COLOCAÇÃO DE FÔRMAS). AF_01/2024</t>
  </si>
  <si>
    <t>5.1.3</t>
  </si>
  <si>
    <t>15.03.150</t>
  </si>
  <si>
    <t>Fornecimento e montagem de estrutura metálica em perfil metalon, sem pintura</t>
  </si>
  <si>
    <t>SP Obras</t>
  </si>
  <si>
    <t>5.1.4</t>
  </si>
  <si>
    <t>100748</t>
  </si>
  <si>
    <t>PINTURA COM TINTA ALQUÍDICA DE ACABAMENTO (ESMALTE SINTÉTICO FOSCO) APLICADA A ROLO OU PINCEL SOBRE PERFIL METÁLICO EXECUTADO EM FÁBRICA (POR DEMÃO). AF_01/2020</t>
  </si>
  <si>
    <t>5.1.5</t>
  </si>
  <si>
    <t>100720</t>
  </si>
  <si>
    <t>PINTURA COM TINTA ALQUÍDICA DE FUNDO (TIPO ZARCÃO) APLICADA A ROLO OU PINCEL SOBRE PERFIL METÁLICO EXECUTADO EM FÁBRICA (POR DEMÃO). AF_01/2020</t>
  </si>
  <si>
    <t>5.1.6</t>
  </si>
  <si>
    <t>IFRSBG-102024</t>
  </si>
  <si>
    <t>Telhamento com telha de aço/alumínio trapezoidal e=0,5mm, pintura nas duas faces na cor branca, inclusos parafusos de fixação com pintura</t>
  </si>
  <si>
    <t>5.1.7</t>
  </si>
  <si>
    <t>91866</t>
  </si>
  <si>
    <t>ELETRODUTO RÍGIDO ROSCÁVEL, PVC, DN 20 MM (1/2"), PARA CIRCUITOS TERMINAIS, INSTALADO EM LAJE - FORNECIMENTO E INSTALAÇÃO. AF_03/2023 (*** na cor branca)</t>
  </si>
  <si>
    <t>5.1.8</t>
  </si>
  <si>
    <t>91887</t>
  </si>
  <si>
    <t>CURVA 90 GRAUS PARA ELETRODUTO, PVC, ROSCÁVEL, DN 20 MM (1/2"), PARA CIRCUITOS TERMINAIS, INSTALADA EM FORRO - FORNECIMENTO E INSTALAÇÃO. AF_03/2023</t>
  </si>
  <si>
    <t>5.1.9</t>
  </si>
  <si>
    <t>91901</t>
  </si>
  <si>
    <t>CURVA 180 GRAUS PARA ELETRODUTO, PVC, ROSCÁVEL, DN 20 MM (1/2"), PARA CIRCUITOS TERMINAIS, INSTALADA EM LAJE - FORNECIMENTO E INSTALAÇÃO. AF_03/2023</t>
  </si>
  <si>
    <t>5.1.10</t>
  </si>
  <si>
    <t>91939</t>
  </si>
  <si>
    <t>CAIXA RETANGULAR 4" X 2" ALTA (2,00 M DO PISO), PVC, INSTALADA EM PAREDE - FORNECIMENTO E INSTALAÇÃO. AF_03/2023 (** na cor branca)</t>
  </si>
  <si>
    <t>5.1.11</t>
  </si>
  <si>
    <t>91925</t>
  </si>
  <si>
    <t>CABO DE COBRE FLEXÍVEL ISOLADO, 1,5 MM², ANTI-CHAMA 0,6/1,0 KV, PARA CIRCUITOS TERMINAIS - FORNECIMENTO E INSTALAÇÃO. AF_03/2023</t>
  </si>
  <si>
    <t>5.1.12</t>
  </si>
  <si>
    <t>5.1.13</t>
  </si>
  <si>
    <t>93663</t>
  </si>
  <si>
    <t>DISJUNTOR BIPOLAR TIPO DIN, CORRENTE NOMINAL DE 25A - FORNECIMENTO E INSTALAÇÃO. AF_07/2025</t>
  </si>
  <si>
    <t>5.1.14</t>
  </si>
  <si>
    <t>97595</t>
  </si>
  <si>
    <t>SENSOR DE PRESENÇA COM FOTOCÉLULA, FIXAÇÃO EM PAREDE - FORNECIMENTO E INSTALAÇÃO. AF_09/2024</t>
  </si>
  <si>
    <t>5.1.15</t>
  </si>
  <si>
    <t>88470</t>
  </si>
  <si>
    <t>LUMINÁRIA LED DE SOBREPOR - 36W (BARRAMENTO), TIPO SLIM, EM POLICARBONATO E LENTE LEITOSA, COM DRIVER" INCORPORADO</t>
  </si>
  <si>
    <t>Un</t>
  </si>
  <si>
    <t>6</t>
  </si>
  <si>
    <t>SERVIÇOS FINAIS</t>
  </si>
  <si>
    <t>6.1</t>
  </si>
  <si>
    <t>45245</t>
  </si>
  <si>
    <t>LIMPEZA GERAL - BDI = 26,24</t>
  </si>
  <si>
    <t>GOINFRA RODOV</t>
  </si>
  <si>
    <t>6.2</t>
  </si>
  <si>
    <t>CO-27389</t>
  </si>
  <si>
    <t>COMO CONSTRUÍDO ("AS BUILT") DE PROJETOS COM ÁREA ATÉ 10.000 M2</t>
  </si>
  <si>
    <t>VALOR BDI TOTAL:</t>
  </si>
  <si>
    <t>VALOR ORÇAMENTO:</t>
  </si>
  <si>
    <t>VALOR TOTAL:</t>
  </si>
  <si>
    <t>VALOR (R$)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</si>
  <si>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</si>
  <si>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</si>
  <si>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</si>
  <si>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</si>
  <si>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</si>
  <si>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</si>
  <si>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</si>
  <si>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</si>
  <si>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</si>
  <si>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</si>
  <si>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Total parcela</t>
  </si>
  <si>
    <t>% DESCONTO OFERTADO NA LICITAÇÃO</t>
  </si>
  <si>
    <t>VALOR FINAL</t>
  </si>
  <si>
    <t>% DESCONTO OFERTADO</t>
  </si>
  <si>
    <t>PREÇO TOTAL COM DESCONTO</t>
  </si>
  <si>
    <t>CRONOGRAMA FÍSICO-FINANCEIRO CONSIDERANDO O DESCONTO OFERTADO NA LICITAÇÃO 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</si>
</sst>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\R\$\ #,##0.00"/>
    <numFmt numFmtId="165" formatCode="\R\$\ ###,###,##0.00"/>
    <numFmt numFmtId="166" formatCode="#,##0.00%"/>
  </numFmts>
  <fonts count="18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7"/>
      <color rgb="FF000000"/>
      <name val="SansSerif"/>
      <family val="2"/>
    </font>
    <font>
      <sz val="7"/>
      <color rgb="FF000000"/>
      <name val="Arial"/>
      <family val="2"/>
    </font>
    <font>
      <sz val="5"/>
      <color rgb="FF000000"/>
      <name val="Arial"/>
      <family val="2"/>
    </font>
    <font>
      <b/>
      <sz val="6.5"/>
      <color rgb="FF000000"/>
      <name val="Arial"/>
      <family val="2"/>
    </font>
    <font>
      <sz val="6"/>
      <color rgb="FF000000"/>
      <name val="SansSerif"/>
      <family val="2"/>
    </font>
    <font>
      <b/>
      <sz val="20"/>
      <color rgb="FFFF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FFFF00"/>
        <bgColor rgb="FFFFFF00"/>
      </patternFill>
    </fill>
    <fill>
      <patternFill patternType="solid">
        <fgColor rgb="FF9BBB59"/>
        <bgColor rgb="FF9BBB59"/>
      </patternFill>
    </fill>
    <fill>
      <patternFill patternType="solid">
        <fgColor rgb="FFFF0000"/>
        <bgColor rgb="FFFF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BBB59"/>
      </patternFill>
    </fill>
    <fill>
      <patternFill patternType="solid">
        <fgColor theme="2"/>
        <bgColor indexed="64"/>
      </patternFill>
    </fill>
    <fill>
      <patternFill patternType="solid">
        <fgColor rgb="FFFFCC0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5" fillId="12" borderId="1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0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justify" vertical="center" wrapText="1"/>
    </xf>
    <xf numFmtId="4" fontId="3" fillId="9" borderId="2" xfId="0" applyNumberFormat="1" applyFont="1" applyFill="1" applyBorder="1" applyAlignment="1">
      <alignment horizontal="right" vertical="center" wrapText="1"/>
    </xf>
    <xf numFmtId="164" fontId="3" fillId="10" borderId="2" xfId="0" applyNumberFormat="1" applyFont="1" applyFill="1" applyBorder="1" applyAlignment="1">
      <alignment horizontal="right" vertical="center" wrapText="1"/>
    </xf>
    <xf numFmtId="165" fontId="3" fillId="11" borderId="2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5" fillId="12" borderId="1" xfId="1" applyAlignment="1" applyProtection="1">
      <alignment wrapText="1"/>
      <protection locked="0"/>
    </xf>
    <xf numFmtId="0" fontId="5" fillId="12" borderId="1" xfId="1"/>
    <xf numFmtId="0" fontId="6" fillId="13" borderId="2" xfId="1" applyFont="1" applyFill="1" applyBorder="1" applyAlignment="1">
      <alignment horizontal="center" vertical="center" wrapText="1"/>
    </xf>
    <xf numFmtId="0" fontId="7" fillId="13" borderId="2" xfId="1" applyFont="1" applyFill="1" applyBorder="1" applyAlignment="1">
      <alignment horizontal="center" vertical="center" wrapText="1"/>
    </xf>
    <xf numFmtId="166" fontId="9" fillId="12" borderId="3" xfId="1" applyNumberFormat="1" applyFont="1" applyBorder="1" applyAlignment="1">
      <alignment horizontal="right" vertical="center" wrapText="1"/>
    </xf>
    <xf numFmtId="166" fontId="4" fillId="12" borderId="3" xfId="1" applyNumberFormat="1" applyFont="1" applyBorder="1" applyAlignment="1">
      <alignment horizontal="right" vertical="center" wrapText="1"/>
    </xf>
    <xf numFmtId="164" fontId="8" fillId="13" borderId="2" xfId="1" applyNumberFormat="1" applyFont="1" applyFill="1" applyBorder="1" applyAlignment="1">
      <alignment horizontal="right" vertical="center" wrapText="1"/>
    </xf>
    <xf numFmtId="164" fontId="1" fillId="12" borderId="2" xfId="1" applyNumberFormat="1" applyFont="1" applyBorder="1" applyAlignment="1">
      <alignment horizontal="right" vertical="center" wrapText="1"/>
    </xf>
    <xf numFmtId="164" fontId="10" fillId="12" borderId="2" xfId="1" applyNumberFormat="1" applyFont="1" applyBorder="1" applyAlignment="1">
      <alignment horizontal="right" vertical="center" wrapText="1"/>
    </xf>
    <xf numFmtId="0" fontId="5" fillId="12" borderId="3" xfId="1" applyBorder="1" applyAlignment="1" applyProtection="1">
      <alignment wrapText="1"/>
      <protection locked="0"/>
    </xf>
    <xf numFmtId="0" fontId="5" fillId="12" borderId="4" xfId="1" applyBorder="1" applyAlignment="1" applyProtection="1">
      <alignment wrapText="1"/>
      <protection locked="0"/>
    </xf>
    <xf numFmtId="0" fontId="5" fillId="12" borderId="5" xfId="1" applyBorder="1" applyAlignment="1" applyProtection="1">
      <alignment wrapText="1"/>
      <protection locked="0"/>
    </xf>
    <xf numFmtId="0" fontId="5" fillId="12" borderId="6" xfId="1" applyBorder="1" applyAlignment="1" applyProtection="1">
      <alignment wrapText="1"/>
      <protection locked="0"/>
    </xf>
    <xf numFmtId="0" fontId="5" fillId="12" borderId="7" xfId="1" applyBorder="1" applyAlignment="1" applyProtection="1">
      <alignment wrapText="1"/>
      <protection locked="0"/>
    </xf>
    <xf numFmtId="0" fontId="5" fillId="12" borderId="8" xfId="1" applyBorder="1" applyAlignment="1" applyProtection="1">
      <alignment wrapText="1"/>
      <protection locked="0"/>
    </xf>
    <xf numFmtId="0" fontId="5" fillId="13" borderId="4" xfId="1" applyFill="1" applyBorder="1" applyAlignment="1" applyProtection="1">
      <alignment wrapText="1"/>
      <protection locked="0"/>
    </xf>
    <xf numFmtId="0" fontId="5" fillId="13" borderId="9" xfId="1" applyFill="1" applyBorder="1" applyAlignment="1" applyProtection="1">
      <alignment wrapText="1"/>
      <protection locked="0"/>
    </xf>
    <xf numFmtId="164" fontId="8" fillId="13" borderId="3" xfId="1" applyNumberFormat="1" applyFont="1" applyFill="1" applyBorder="1" applyAlignment="1">
      <alignment horizontal="right" vertical="center" wrapText="1"/>
    </xf>
    <xf numFmtId="0" fontId="5" fillId="13" borderId="7" xfId="1" applyFill="1" applyBorder="1" applyAlignment="1" applyProtection="1">
      <alignment wrapText="1"/>
      <protection locked="0"/>
    </xf>
    <xf numFmtId="0" fontId="5" fillId="13" borderId="11" xfId="1" applyFill="1" applyBorder="1" applyAlignment="1" applyProtection="1">
      <alignment wrapText="1"/>
      <protection locked="0"/>
    </xf>
    <xf numFmtId="164" fontId="3" fillId="13" borderId="2" xfId="1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7" fillId="12" borderId="2" xfId="1" applyFont="1" applyBorder="1" applyAlignment="1">
      <alignment horizontal="left" vertical="center" wrapText="1"/>
    </xf>
    <xf numFmtId="0" fontId="8" fillId="12" borderId="2" xfId="1" applyFont="1" applyBorder="1" applyAlignment="1">
      <alignment horizontal="left" vertical="center" wrapText="1"/>
    </xf>
    <xf numFmtId="164" fontId="11" fillId="13" borderId="10" xfId="1" applyNumberFormat="1" applyFont="1" applyFill="1" applyBorder="1" applyAlignment="1">
      <alignment horizontal="right" vertical="center" wrapText="1"/>
    </xf>
    <xf numFmtId="164" fontId="8" fillId="13" borderId="3" xfId="1" applyNumberFormat="1" applyFont="1" applyFill="1" applyBorder="1" applyAlignment="1">
      <alignment horizontal="right" vertical="center" wrapText="1"/>
    </xf>
    <xf numFmtId="164" fontId="8" fillId="13" borderId="2" xfId="1" applyNumberFormat="1" applyFont="1" applyFill="1" applyBorder="1" applyAlignment="1">
      <alignment horizontal="right" vertical="center" wrapText="1"/>
    </xf>
    <xf numFmtId="166" fontId="9" fillId="12" borderId="3" xfId="1" applyNumberFormat="1" applyFont="1" applyBorder="1" applyAlignment="1">
      <alignment horizontal="right" vertical="center" wrapText="1"/>
    </xf>
    <xf numFmtId="0" fontId="6" fillId="13" borderId="2" xfId="1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wrapText="1"/>
    </xf>
    <xf numFmtId="0" fontId="13" fillId="15" borderId="12" xfId="0" applyFont="1" applyFill="1" applyBorder="1" applyAlignment="1">
      <alignment horizontal="center" wrapText="1"/>
    </xf>
    <xf numFmtId="10" fontId="14" fillId="16" borderId="12" xfId="0" applyNumberFormat="1" applyFont="1" applyFill="1" applyBorder="1" applyAlignment="1">
      <alignment horizontal="center"/>
    </xf>
    <xf numFmtId="0" fontId="14" fillId="14" borderId="12" xfId="0" applyFont="1" applyFill="1" applyBorder="1" applyAlignment="1">
      <alignment horizontal="center" wrapText="1"/>
    </xf>
    <xf numFmtId="44" fontId="15" fillId="17" borderId="12" xfId="2" applyFont="1" applyFill="1" applyBorder="1"/>
    <xf numFmtId="0" fontId="14" fillId="18" borderId="12" xfId="0" applyFont="1" applyFill="1" applyBorder="1" applyAlignment="1">
      <alignment horizontal="center" wrapText="1"/>
    </xf>
    <xf numFmtId="44" fontId="0" fillId="0" borderId="0" xfId="2" applyFont="1"/>
    <xf numFmtId="10" fontId="0" fillId="0" borderId="0" xfId="3" applyNumberFormat="1" applyFont="1" applyFill="1"/>
    <xf numFmtId="0" fontId="2" fillId="19" borderId="2" xfId="0" applyFont="1" applyFill="1" applyBorder="1" applyAlignment="1">
      <alignment horizontal="left" vertical="center" wrapText="1"/>
    </xf>
    <xf numFmtId="0" fontId="2" fillId="19" borderId="2" xfId="0" applyFont="1" applyFill="1" applyBorder="1" applyAlignment="1">
      <alignment horizontal="left" vertical="center" wrapText="1"/>
    </xf>
    <xf numFmtId="164" fontId="2" fillId="19" borderId="2" xfId="0" applyNumberFormat="1" applyFont="1" applyFill="1" applyBorder="1" applyAlignment="1">
      <alignment horizontal="right" vertical="center" wrapText="1"/>
    </xf>
    <xf numFmtId="10" fontId="0" fillId="19" borderId="0" xfId="3" applyNumberFormat="1" applyFont="1" applyFill="1"/>
    <xf numFmtId="44" fontId="0" fillId="19" borderId="0" xfId="2" applyFont="1" applyFill="1"/>
    <xf numFmtId="0" fontId="4" fillId="19" borderId="1" xfId="0" applyFont="1" applyFill="1" applyBorder="1" applyAlignment="1">
      <alignment horizontal="right" vertical="center" wrapText="1"/>
    </xf>
    <xf numFmtId="0" fontId="5" fillId="12" borderId="11" xfId="1" applyBorder="1" applyAlignment="1" applyProtection="1">
      <alignment wrapText="1"/>
      <protection locked="0"/>
    </xf>
    <xf numFmtId="0" fontId="16" fillId="0" borderId="1" xfId="0" applyFont="1" applyFill="1" applyBorder="1" applyAlignment="1"/>
    <xf numFmtId="0" fontId="5" fillId="0" borderId="1" xfId="1" applyFill="1" applyBorder="1"/>
    <xf numFmtId="0" fontId="6" fillId="13" borderId="6" xfId="1" applyFont="1" applyFill="1" applyBorder="1" applyAlignment="1">
      <alignment horizontal="center" vertical="center" wrapText="1"/>
    </xf>
    <xf numFmtId="0" fontId="6" fillId="13" borderId="6" xfId="1" applyFont="1" applyFill="1" applyBorder="1" applyAlignment="1">
      <alignment horizontal="center" vertical="center" wrapText="1"/>
    </xf>
    <xf numFmtId="0" fontId="7" fillId="13" borderId="14" xfId="1" applyFont="1" applyFill="1" applyBorder="1" applyAlignment="1">
      <alignment horizontal="center" vertical="center" wrapText="1"/>
    </xf>
    <xf numFmtId="0" fontId="17" fillId="20" borderId="12" xfId="0" applyFont="1" applyFill="1" applyBorder="1" applyAlignment="1">
      <alignment horizontal="center"/>
    </xf>
    <xf numFmtId="10" fontId="17" fillId="20" borderId="12" xfId="0" applyNumberFormat="1" applyFont="1" applyFill="1" applyBorder="1" applyAlignment="1"/>
    <xf numFmtId="164" fontId="8" fillId="12" borderId="2" xfId="1" applyNumberFormat="1" applyFont="1" applyBorder="1" applyAlignment="1">
      <alignment vertical="center" wrapText="1"/>
    </xf>
    <xf numFmtId="164" fontId="11" fillId="13" borderId="10" xfId="1" applyNumberFormat="1" applyFont="1" applyFill="1" applyBorder="1" applyAlignment="1">
      <alignment vertical="center" wrapText="1"/>
    </xf>
    <xf numFmtId="0" fontId="8" fillId="12" borderId="13" xfId="1" applyFont="1" applyBorder="1" applyAlignment="1">
      <alignment horizontal="left" vertical="center" wrapText="1"/>
    </xf>
    <xf numFmtId="164" fontId="8" fillId="12" borderId="3" xfId="1" applyNumberFormat="1" applyFont="1" applyBorder="1" applyAlignment="1">
      <alignment vertical="center" wrapText="1"/>
    </xf>
    <xf numFmtId="164" fontId="11" fillId="13" borderId="8" xfId="1" applyNumberFormat="1" applyFont="1" applyFill="1" applyBorder="1" applyAlignment="1">
      <alignment horizontal="right" vertical="center" wrapText="1"/>
    </xf>
    <xf numFmtId="164" fontId="8" fillId="12" borderId="12" xfId="1" applyNumberFormat="1" applyFont="1" applyBorder="1" applyAlignment="1">
      <alignment vertical="center" wrapText="1"/>
    </xf>
    <xf numFmtId="164" fontId="8" fillId="13" borderId="2" xfId="1" applyNumberFormat="1" applyFont="1" applyFill="1" applyBorder="1" applyAlignment="1">
      <alignment vertical="center" wrapText="1"/>
    </xf>
    <xf numFmtId="164" fontId="8" fillId="13" borderId="3" xfId="1" applyNumberFormat="1" applyFont="1" applyFill="1" applyBorder="1" applyAlignment="1">
      <alignment vertical="center" wrapText="1"/>
    </xf>
  </cellXfs>
  <cellStyles count="4">
    <cellStyle name="Moeda" xfId="2" builtinId="4"/>
    <cellStyle name="Normal" xfId="0" builtinId="0"/>
    <cellStyle name="Normal 2" xfId="1" xr:uid="{5B83380A-BDC0-4D2B-AF80-2A98581D95C5}"/>
    <cellStyle name="Porcentagem" xfId="3" builtinId="5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419100</xdr:colOff>
      <xdr:row>0</xdr:row>
      <xdr:rowOff>2266950</xdr:rowOff>
    </xdr:to>
    <xdr:pic>
      <xdr:nvPicPr>
        <xdr:cNvPr id="1063939445" name="Picture">
          <a:extLst>
            <a:ext uri="{FF2B5EF4-FFF2-40B4-BE49-F238E27FC236}">
              <a16:creationId xmlns:a16="http://schemas.microsoft.com/office/drawing/2014/main" id="{00000000-0008-0000-0000-0000756D6A3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5905500" cy="2266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457200</xdr:colOff>
      <xdr:row>1</xdr:row>
      <xdr:rowOff>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50D890E4-CC15-405B-8DB7-DF6998D4A7E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143625" cy="320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392"/>
  <sheetViews>
    <sheetView tabSelected="1" workbookViewId="0">
      <selection activeCell="I4" sqref="I4"/>
    </sheetView>
  </sheetViews>
  <sheetFormatPr defaultRowHeight="1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2.140625" bestFit="1" customWidth="1"/>
    <col min="9" max="9" width="23.85546875" customWidth="1"/>
    <col min="10" max="10" width="24.42578125" customWidth="1"/>
  </cols>
  <sheetData>
    <row r="1" spans="1:10" ht="192" customHeight="1">
      <c r="A1" s="31"/>
      <c r="B1" s="31"/>
      <c r="C1" s="31"/>
      <c r="D1" s="31"/>
      <c r="E1" s="31"/>
      <c r="F1" s="31"/>
      <c r="G1" s="31"/>
      <c r="H1" s="31"/>
      <c r="I1" s="40" t="s">
        <v>978</v>
      </c>
      <c r="J1" s="41" t="s">
        <v>979</v>
      </c>
    </row>
    <row r="2" spans="1:10">
      <c r="A2" s="1"/>
      <c r="B2" s="32" t="s">
        <v>0</v>
      </c>
      <c r="C2" s="32"/>
      <c r="D2" s="32"/>
      <c r="E2" s="32"/>
      <c r="F2" s="32"/>
      <c r="G2" s="32"/>
      <c r="H2" s="1"/>
    </row>
    <row r="3" spans="1:10">
      <c r="A3" s="1"/>
      <c r="B3" s="9"/>
      <c r="C3" s="9"/>
      <c r="D3" s="9"/>
      <c r="E3" s="9"/>
      <c r="F3" s="9"/>
      <c r="G3" s="9"/>
      <c r="H3" s="1"/>
      <c r="I3" s="42">
        <v>0</v>
      </c>
      <c r="J3" s="44">
        <f>J390</f>
        <v>1800000.06</v>
      </c>
    </row>
    <row r="4" spans="1:10" ht="26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43" t="s">
        <v>980</v>
      </c>
      <c r="J4" s="45" t="s">
        <v>981</v>
      </c>
    </row>
    <row r="5" spans="1:10" ht="20.100000000000001" customHeight="1">
      <c r="A5" s="48" t="s">
        <v>9</v>
      </c>
      <c r="B5" s="49" t="s">
        <v>10</v>
      </c>
      <c r="C5" s="49"/>
      <c r="D5" s="49"/>
      <c r="E5" s="49"/>
      <c r="F5" s="49"/>
      <c r="G5" s="49"/>
      <c r="H5" s="50">
        <v>55140.49</v>
      </c>
      <c r="I5" s="51">
        <f>$I$3</f>
        <v>0</v>
      </c>
      <c r="J5" s="52">
        <f>H5-(H5*I5)</f>
        <v>55140.49</v>
      </c>
    </row>
    <row r="6" spans="1:10" ht="24.75">
      <c r="A6" s="3" t="s">
        <v>11</v>
      </c>
      <c r="B6" s="4" t="s">
        <v>12</v>
      </c>
      <c r="C6" s="5" t="s">
        <v>13</v>
      </c>
      <c r="D6" s="4" t="s">
        <v>14</v>
      </c>
      <c r="E6" s="4" t="s">
        <v>15</v>
      </c>
      <c r="F6" s="6">
        <v>2</v>
      </c>
      <c r="G6" s="7">
        <v>627.61</v>
      </c>
      <c r="H6" s="8">
        <v>1255.22</v>
      </c>
      <c r="I6" s="47">
        <f t="shared" ref="I6:I69" si="0">$I$3</f>
        <v>0</v>
      </c>
      <c r="J6" s="46">
        <f t="shared" ref="J6:J69" si="1">H6-(H6*I6)</f>
        <v>1255.22</v>
      </c>
    </row>
    <row r="7" spans="1:10" ht="24.75">
      <c r="A7" s="3" t="s">
        <v>16</v>
      </c>
      <c r="B7" s="4" t="s">
        <v>17</v>
      </c>
      <c r="C7" s="5" t="s">
        <v>18</v>
      </c>
      <c r="D7" s="4" t="s">
        <v>19</v>
      </c>
      <c r="E7" s="4" t="s">
        <v>20</v>
      </c>
      <c r="F7" s="6">
        <v>1</v>
      </c>
      <c r="G7" s="7">
        <v>2982.84</v>
      </c>
      <c r="H7" s="8">
        <v>2982.84</v>
      </c>
      <c r="I7" s="47">
        <f t="shared" si="0"/>
        <v>0</v>
      </c>
      <c r="J7" s="46">
        <f t="shared" si="1"/>
        <v>2982.84</v>
      </c>
    </row>
    <row r="8" spans="1:10">
      <c r="A8" s="3" t="s">
        <v>21</v>
      </c>
      <c r="B8" s="4" t="s">
        <v>22</v>
      </c>
      <c r="C8" s="5" t="s">
        <v>23</v>
      </c>
      <c r="D8" s="4" t="s">
        <v>24</v>
      </c>
      <c r="E8" s="4" t="s">
        <v>25</v>
      </c>
      <c r="F8" s="6">
        <v>1</v>
      </c>
      <c r="G8" s="7">
        <v>448.57</v>
      </c>
      <c r="H8" s="8">
        <v>448.57</v>
      </c>
      <c r="I8" s="47">
        <f t="shared" si="0"/>
        <v>0</v>
      </c>
      <c r="J8" s="46">
        <f t="shared" si="1"/>
        <v>448.57</v>
      </c>
    </row>
    <row r="9" spans="1:10" ht="33">
      <c r="A9" s="3" t="s">
        <v>26</v>
      </c>
      <c r="B9" s="4" t="s">
        <v>27</v>
      </c>
      <c r="C9" s="5" t="s">
        <v>28</v>
      </c>
      <c r="D9" s="4" t="s">
        <v>14</v>
      </c>
      <c r="E9" s="4" t="s">
        <v>29</v>
      </c>
      <c r="F9" s="6">
        <v>10</v>
      </c>
      <c r="G9" s="7">
        <v>1667.06</v>
      </c>
      <c r="H9" s="8">
        <v>16670.599999999999</v>
      </c>
      <c r="I9" s="47">
        <f t="shared" si="0"/>
        <v>0</v>
      </c>
      <c r="J9" s="46">
        <f t="shared" si="1"/>
        <v>16670.599999999999</v>
      </c>
    </row>
    <row r="10" spans="1:10">
      <c r="A10" s="3" t="s">
        <v>30</v>
      </c>
      <c r="B10" s="4" t="s">
        <v>31</v>
      </c>
      <c r="C10" s="5" t="s">
        <v>32</v>
      </c>
      <c r="D10" s="4" t="s">
        <v>33</v>
      </c>
      <c r="E10" s="4" t="s">
        <v>34</v>
      </c>
      <c r="F10" s="6">
        <v>10</v>
      </c>
      <c r="G10" s="7">
        <v>759.04</v>
      </c>
      <c r="H10" s="8">
        <v>7590.4</v>
      </c>
      <c r="I10" s="47">
        <f t="shared" si="0"/>
        <v>0</v>
      </c>
      <c r="J10" s="46">
        <f t="shared" si="1"/>
        <v>7590.4</v>
      </c>
    </row>
    <row r="11" spans="1:10" ht="16.5">
      <c r="A11" s="3" t="s">
        <v>35</v>
      </c>
      <c r="B11" s="4" t="s">
        <v>36</v>
      </c>
      <c r="C11" s="5" t="s">
        <v>37</v>
      </c>
      <c r="D11" s="4" t="s">
        <v>14</v>
      </c>
      <c r="E11" s="4" t="s">
        <v>38</v>
      </c>
      <c r="F11" s="6">
        <v>50</v>
      </c>
      <c r="G11" s="7">
        <v>184.75</v>
      </c>
      <c r="H11" s="8">
        <v>9237.5</v>
      </c>
      <c r="I11" s="47">
        <f t="shared" si="0"/>
        <v>0</v>
      </c>
      <c r="J11" s="46">
        <f t="shared" si="1"/>
        <v>9237.5</v>
      </c>
    </row>
    <row r="12" spans="1:10" ht="16.5">
      <c r="A12" s="3" t="s">
        <v>39</v>
      </c>
      <c r="B12" s="4" t="s">
        <v>40</v>
      </c>
      <c r="C12" s="5" t="s">
        <v>41</v>
      </c>
      <c r="D12" s="4" t="s">
        <v>14</v>
      </c>
      <c r="E12" s="4" t="s">
        <v>38</v>
      </c>
      <c r="F12" s="6">
        <v>100</v>
      </c>
      <c r="G12" s="7">
        <v>86.57</v>
      </c>
      <c r="H12" s="8">
        <v>8657</v>
      </c>
      <c r="I12" s="47">
        <f t="shared" si="0"/>
        <v>0</v>
      </c>
      <c r="J12" s="46">
        <f t="shared" si="1"/>
        <v>8657</v>
      </c>
    </row>
    <row r="13" spans="1:10" ht="24.75">
      <c r="A13" s="3" t="s">
        <v>42</v>
      </c>
      <c r="B13" s="4" t="s">
        <v>43</v>
      </c>
      <c r="C13" s="5" t="s">
        <v>44</v>
      </c>
      <c r="D13" s="4" t="s">
        <v>14</v>
      </c>
      <c r="E13" s="4" t="s">
        <v>45</v>
      </c>
      <c r="F13" s="6">
        <v>51.8</v>
      </c>
      <c r="G13" s="7">
        <v>86.2</v>
      </c>
      <c r="H13" s="8">
        <v>4465.16</v>
      </c>
      <c r="I13" s="47">
        <f t="shared" si="0"/>
        <v>0</v>
      </c>
      <c r="J13" s="46">
        <f t="shared" si="1"/>
        <v>4465.16</v>
      </c>
    </row>
    <row r="14" spans="1:10" ht="16.5">
      <c r="A14" s="3" t="s">
        <v>46</v>
      </c>
      <c r="B14" s="4" t="s">
        <v>47</v>
      </c>
      <c r="C14" s="5" t="s">
        <v>48</v>
      </c>
      <c r="D14" s="4" t="s">
        <v>14</v>
      </c>
      <c r="E14" s="4" t="s">
        <v>45</v>
      </c>
      <c r="F14" s="6">
        <v>56</v>
      </c>
      <c r="G14" s="7">
        <v>36.78</v>
      </c>
      <c r="H14" s="8">
        <v>2059.6799999999998</v>
      </c>
      <c r="I14" s="47">
        <f t="shared" si="0"/>
        <v>0</v>
      </c>
      <c r="J14" s="46">
        <f t="shared" si="1"/>
        <v>2059.6799999999998</v>
      </c>
    </row>
    <row r="15" spans="1:10" ht="24.75">
      <c r="A15" s="3" t="s">
        <v>49</v>
      </c>
      <c r="B15" s="4" t="s">
        <v>50</v>
      </c>
      <c r="C15" s="5" t="s">
        <v>51</v>
      </c>
      <c r="D15" s="4" t="s">
        <v>14</v>
      </c>
      <c r="E15" s="4" t="s">
        <v>45</v>
      </c>
      <c r="F15" s="6">
        <v>56</v>
      </c>
      <c r="G15" s="7">
        <v>4.17</v>
      </c>
      <c r="H15" s="8">
        <v>233.52</v>
      </c>
      <c r="I15" s="47">
        <f t="shared" si="0"/>
        <v>0</v>
      </c>
      <c r="J15" s="46">
        <f t="shared" si="1"/>
        <v>233.52</v>
      </c>
    </row>
    <row r="16" spans="1:10" ht="16.5">
      <c r="A16" s="3" t="s">
        <v>52</v>
      </c>
      <c r="B16" s="4" t="s">
        <v>53</v>
      </c>
      <c r="C16" s="5" t="s">
        <v>54</v>
      </c>
      <c r="D16" s="4" t="s">
        <v>55</v>
      </c>
      <c r="E16" s="4" t="s">
        <v>15</v>
      </c>
      <c r="F16" s="6">
        <v>4400</v>
      </c>
      <c r="G16" s="7">
        <v>0.35</v>
      </c>
      <c r="H16" s="8">
        <v>1540</v>
      </c>
      <c r="I16" s="47">
        <f t="shared" si="0"/>
        <v>0</v>
      </c>
      <c r="J16" s="46">
        <f t="shared" si="1"/>
        <v>1540</v>
      </c>
    </row>
    <row r="17" spans="1:10" ht="20.100000000000001" customHeight="1">
      <c r="A17" s="48" t="s">
        <v>56</v>
      </c>
      <c r="B17" s="49" t="s">
        <v>57</v>
      </c>
      <c r="C17" s="49"/>
      <c r="D17" s="49"/>
      <c r="E17" s="49"/>
      <c r="F17" s="49"/>
      <c r="G17" s="49"/>
      <c r="H17" s="50">
        <v>1099744.04</v>
      </c>
      <c r="I17" s="51">
        <f t="shared" si="0"/>
        <v>0</v>
      </c>
      <c r="J17" s="52">
        <f t="shared" si="1"/>
        <v>1099744.04</v>
      </c>
    </row>
    <row r="18" spans="1:10" ht="20.100000000000001" customHeight="1">
      <c r="A18" s="48" t="s">
        <v>58</v>
      </c>
      <c r="B18" s="49" t="s">
        <v>59</v>
      </c>
      <c r="C18" s="49"/>
      <c r="D18" s="49"/>
      <c r="E18" s="49"/>
      <c r="F18" s="49"/>
      <c r="G18" s="49"/>
      <c r="H18" s="50">
        <v>148899.13</v>
      </c>
      <c r="I18" s="51">
        <f t="shared" si="0"/>
        <v>0</v>
      </c>
      <c r="J18" s="52">
        <f t="shared" si="1"/>
        <v>148899.13</v>
      </c>
    </row>
    <row r="19" spans="1:10" ht="16.5">
      <c r="A19" s="3" t="s">
        <v>60</v>
      </c>
      <c r="B19" s="4" t="s">
        <v>61</v>
      </c>
      <c r="C19" s="5" t="s">
        <v>62</v>
      </c>
      <c r="D19" s="4" t="s">
        <v>63</v>
      </c>
      <c r="E19" s="4" t="s">
        <v>5</v>
      </c>
      <c r="F19" s="6">
        <v>1</v>
      </c>
      <c r="G19" s="7">
        <v>3085.61</v>
      </c>
      <c r="H19" s="8">
        <v>3085.61</v>
      </c>
      <c r="I19" s="47">
        <f t="shared" si="0"/>
        <v>0</v>
      </c>
      <c r="J19" s="46">
        <f t="shared" si="1"/>
        <v>3085.61</v>
      </c>
    </row>
    <row r="20" spans="1:10" ht="33">
      <c r="A20" s="3" t="s">
        <v>64</v>
      </c>
      <c r="B20" s="4" t="s">
        <v>65</v>
      </c>
      <c r="C20" s="5" t="s">
        <v>66</v>
      </c>
      <c r="D20" s="4" t="s">
        <v>14</v>
      </c>
      <c r="E20" s="4" t="s">
        <v>15</v>
      </c>
      <c r="F20" s="6">
        <v>1300</v>
      </c>
      <c r="G20" s="7">
        <v>0.87</v>
      </c>
      <c r="H20" s="8">
        <v>1131</v>
      </c>
      <c r="I20" s="47">
        <f t="shared" si="0"/>
        <v>0</v>
      </c>
      <c r="J20" s="46">
        <f t="shared" si="1"/>
        <v>1131</v>
      </c>
    </row>
    <row r="21" spans="1:10" ht="33">
      <c r="A21" s="3" t="s">
        <v>67</v>
      </c>
      <c r="B21" s="4" t="s">
        <v>68</v>
      </c>
      <c r="C21" s="5" t="s">
        <v>69</v>
      </c>
      <c r="D21" s="4" t="s">
        <v>14</v>
      </c>
      <c r="E21" s="4" t="s">
        <v>70</v>
      </c>
      <c r="F21" s="6">
        <v>2400</v>
      </c>
      <c r="G21" s="7">
        <v>1.36</v>
      </c>
      <c r="H21" s="8">
        <v>3264</v>
      </c>
      <c r="I21" s="47">
        <f t="shared" si="0"/>
        <v>0</v>
      </c>
      <c r="J21" s="46">
        <f t="shared" si="1"/>
        <v>3264</v>
      </c>
    </row>
    <row r="22" spans="1:10" ht="41.25">
      <c r="A22" s="3" t="s">
        <v>71</v>
      </c>
      <c r="B22" s="4" t="s">
        <v>72</v>
      </c>
      <c r="C22" s="5" t="s">
        <v>73</v>
      </c>
      <c r="D22" s="4" t="s">
        <v>14</v>
      </c>
      <c r="E22" s="4" t="s">
        <v>74</v>
      </c>
      <c r="F22" s="6">
        <v>1200</v>
      </c>
      <c r="G22" s="7">
        <v>9.36</v>
      </c>
      <c r="H22" s="8">
        <v>11232</v>
      </c>
      <c r="I22" s="47">
        <f t="shared" si="0"/>
        <v>0</v>
      </c>
      <c r="J22" s="46">
        <f t="shared" si="1"/>
        <v>11232</v>
      </c>
    </row>
    <row r="23" spans="1:10" ht="16.5">
      <c r="A23" s="3" t="s">
        <v>75</v>
      </c>
      <c r="B23" s="4" t="s">
        <v>76</v>
      </c>
      <c r="C23" s="5" t="s">
        <v>77</v>
      </c>
      <c r="D23" s="4" t="s">
        <v>14</v>
      </c>
      <c r="E23" s="4" t="s">
        <v>74</v>
      </c>
      <c r="F23" s="6">
        <v>1200</v>
      </c>
      <c r="G23" s="7">
        <v>1.86</v>
      </c>
      <c r="H23" s="8">
        <v>2232</v>
      </c>
      <c r="I23" s="47">
        <f t="shared" si="0"/>
        <v>0</v>
      </c>
      <c r="J23" s="46">
        <f t="shared" si="1"/>
        <v>2232</v>
      </c>
    </row>
    <row r="24" spans="1:10" ht="24.75">
      <c r="A24" s="3" t="s">
        <v>78</v>
      </c>
      <c r="B24" s="4" t="s">
        <v>79</v>
      </c>
      <c r="C24" s="5" t="s">
        <v>80</v>
      </c>
      <c r="D24" s="4" t="s">
        <v>14</v>
      </c>
      <c r="E24" s="4" t="s">
        <v>15</v>
      </c>
      <c r="F24" s="6">
        <v>1300</v>
      </c>
      <c r="G24" s="7">
        <v>3.8</v>
      </c>
      <c r="H24" s="8">
        <v>4940</v>
      </c>
      <c r="I24" s="47">
        <f t="shared" si="0"/>
        <v>0</v>
      </c>
      <c r="J24" s="46">
        <f t="shared" si="1"/>
        <v>4940</v>
      </c>
    </row>
    <row r="25" spans="1:10" ht="33">
      <c r="A25" s="3" t="s">
        <v>81</v>
      </c>
      <c r="B25" s="4" t="s">
        <v>82</v>
      </c>
      <c r="C25" s="5" t="s">
        <v>83</v>
      </c>
      <c r="D25" s="4" t="s">
        <v>14</v>
      </c>
      <c r="E25" s="4" t="s">
        <v>74</v>
      </c>
      <c r="F25" s="6">
        <v>1200</v>
      </c>
      <c r="G25" s="7">
        <v>33.119999999999997</v>
      </c>
      <c r="H25" s="8">
        <v>39744</v>
      </c>
      <c r="I25" s="47">
        <f t="shared" si="0"/>
        <v>0</v>
      </c>
      <c r="J25" s="46">
        <f t="shared" si="1"/>
        <v>39744</v>
      </c>
    </row>
    <row r="26" spans="1:10" ht="24.75">
      <c r="A26" s="3" t="s">
        <v>84</v>
      </c>
      <c r="B26" s="4" t="s">
        <v>82</v>
      </c>
      <c r="C26" s="5" t="s">
        <v>85</v>
      </c>
      <c r="D26" s="4" t="s">
        <v>14</v>
      </c>
      <c r="E26" s="4" t="s">
        <v>74</v>
      </c>
      <c r="F26" s="6">
        <v>492.4</v>
      </c>
      <c r="G26" s="7">
        <v>166.51</v>
      </c>
      <c r="H26" s="8">
        <v>81989.52</v>
      </c>
      <c r="I26" s="47">
        <f t="shared" si="0"/>
        <v>0</v>
      </c>
      <c r="J26" s="46">
        <f t="shared" si="1"/>
        <v>81989.52</v>
      </c>
    </row>
    <row r="27" spans="1:10" ht="49.5">
      <c r="A27" s="3" t="s">
        <v>86</v>
      </c>
      <c r="B27" s="4" t="s">
        <v>87</v>
      </c>
      <c r="C27" s="5" t="s">
        <v>88</v>
      </c>
      <c r="D27" s="4" t="s">
        <v>14</v>
      </c>
      <c r="E27" s="4" t="s">
        <v>74</v>
      </c>
      <c r="F27" s="6">
        <v>100</v>
      </c>
      <c r="G27" s="7">
        <v>12.81</v>
      </c>
      <c r="H27" s="8">
        <v>1281</v>
      </c>
      <c r="I27" s="47">
        <f t="shared" si="0"/>
        <v>0</v>
      </c>
      <c r="J27" s="46">
        <f t="shared" si="1"/>
        <v>1281</v>
      </c>
    </row>
    <row r="28" spans="1:10" ht="20.100000000000001" customHeight="1">
      <c r="A28" s="48" t="s">
        <v>89</v>
      </c>
      <c r="B28" s="49" t="s">
        <v>90</v>
      </c>
      <c r="C28" s="49"/>
      <c r="D28" s="49"/>
      <c r="E28" s="49"/>
      <c r="F28" s="49"/>
      <c r="G28" s="49"/>
      <c r="H28" s="50">
        <v>546852.78</v>
      </c>
      <c r="I28" s="51">
        <f t="shared" si="0"/>
        <v>0</v>
      </c>
      <c r="J28" s="52">
        <f t="shared" si="1"/>
        <v>546852.78</v>
      </c>
    </row>
    <row r="29" spans="1:10" ht="24.75">
      <c r="A29" s="3" t="s">
        <v>91</v>
      </c>
      <c r="B29" s="4" t="s">
        <v>92</v>
      </c>
      <c r="C29" s="5" t="s">
        <v>93</v>
      </c>
      <c r="D29" s="4" t="s">
        <v>14</v>
      </c>
      <c r="E29" s="4" t="s">
        <v>15</v>
      </c>
      <c r="F29" s="6">
        <v>50</v>
      </c>
      <c r="G29" s="7">
        <v>198.25</v>
      </c>
      <c r="H29" s="8">
        <v>9912.5</v>
      </c>
      <c r="I29" s="47">
        <f t="shared" si="0"/>
        <v>0</v>
      </c>
      <c r="J29" s="46">
        <f t="shared" si="1"/>
        <v>9912.5</v>
      </c>
    </row>
    <row r="30" spans="1:10">
      <c r="A30" s="3" t="s">
        <v>94</v>
      </c>
      <c r="B30" s="4" t="s">
        <v>95</v>
      </c>
      <c r="C30" s="5" t="s">
        <v>96</v>
      </c>
      <c r="D30" s="4" t="s">
        <v>14</v>
      </c>
      <c r="E30" s="4" t="s">
        <v>15</v>
      </c>
      <c r="F30" s="6">
        <v>155.38999999999999</v>
      </c>
      <c r="G30" s="7">
        <v>29.74</v>
      </c>
      <c r="H30" s="8">
        <v>4621.3</v>
      </c>
      <c r="I30" s="47">
        <f t="shared" si="0"/>
        <v>0</v>
      </c>
      <c r="J30" s="46">
        <f t="shared" si="1"/>
        <v>4621.3</v>
      </c>
    </row>
    <row r="31" spans="1:10" ht="24.75">
      <c r="A31" s="3" t="s">
        <v>97</v>
      </c>
      <c r="B31" s="4" t="s">
        <v>98</v>
      </c>
      <c r="C31" s="5" t="s">
        <v>99</v>
      </c>
      <c r="D31" s="4" t="s">
        <v>14</v>
      </c>
      <c r="E31" s="4" t="s">
        <v>15</v>
      </c>
      <c r="F31" s="6">
        <v>144</v>
      </c>
      <c r="G31" s="7">
        <v>96.78</v>
      </c>
      <c r="H31" s="8">
        <v>13936.32</v>
      </c>
      <c r="I31" s="47">
        <f t="shared" si="0"/>
        <v>0</v>
      </c>
      <c r="J31" s="46">
        <f t="shared" si="1"/>
        <v>13936.32</v>
      </c>
    </row>
    <row r="32" spans="1:10" ht="24.75">
      <c r="A32" s="3" t="s">
        <v>100</v>
      </c>
      <c r="B32" s="4" t="s">
        <v>101</v>
      </c>
      <c r="C32" s="5" t="s">
        <v>102</v>
      </c>
      <c r="D32" s="4" t="s">
        <v>14</v>
      </c>
      <c r="E32" s="4" t="s">
        <v>15</v>
      </c>
      <c r="F32" s="6">
        <v>1134</v>
      </c>
      <c r="G32" s="7">
        <v>177.12</v>
      </c>
      <c r="H32" s="8">
        <v>200854.08</v>
      </c>
      <c r="I32" s="47">
        <f t="shared" si="0"/>
        <v>0</v>
      </c>
      <c r="J32" s="46">
        <f t="shared" si="1"/>
        <v>200854.08</v>
      </c>
    </row>
    <row r="33" spans="1:10" ht="24.75">
      <c r="A33" s="3" t="s">
        <v>103</v>
      </c>
      <c r="B33" s="4" t="s">
        <v>104</v>
      </c>
      <c r="C33" s="5" t="s">
        <v>105</v>
      </c>
      <c r="D33" s="4" t="s">
        <v>14</v>
      </c>
      <c r="E33" s="4" t="s">
        <v>15</v>
      </c>
      <c r="F33" s="6">
        <v>1485</v>
      </c>
      <c r="G33" s="7">
        <v>103.88</v>
      </c>
      <c r="H33" s="8">
        <v>154261.79999999999</v>
      </c>
      <c r="I33" s="47">
        <f t="shared" si="0"/>
        <v>0</v>
      </c>
      <c r="J33" s="46">
        <f t="shared" si="1"/>
        <v>154261.79999999999</v>
      </c>
    </row>
    <row r="34" spans="1:10" ht="24.75">
      <c r="A34" s="3" t="s">
        <v>106</v>
      </c>
      <c r="B34" s="4" t="s">
        <v>107</v>
      </c>
      <c r="C34" s="5" t="s">
        <v>108</v>
      </c>
      <c r="D34" s="4" t="s">
        <v>14</v>
      </c>
      <c r="E34" s="4" t="s">
        <v>15</v>
      </c>
      <c r="F34" s="6">
        <v>900</v>
      </c>
      <c r="G34" s="7">
        <v>107.3</v>
      </c>
      <c r="H34" s="8">
        <v>96570</v>
      </c>
      <c r="I34" s="47">
        <f t="shared" si="0"/>
        <v>0</v>
      </c>
      <c r="J34" s="46">
        <f t="shared" si="1"/>
        <v>96570</v>
      </c>
    </row>
    <row r="35" spans="1:10" ht="33">
      <c r="A35" s="3" t="s">
        <v>109</v>
      </c>
      <c r="B35" s="4" t="s">
        <v>110</v>
      </c>
      <c r="C35" s="5" t="s">
        <v>111</v>
      </c>
      <c r="D35" s="4" t="s">
        <v>14</v>
      </c>
      <c r="E35" s="4" t="s">
        <v>45</v>
      </c>
      <c r="F35" s="6">
        <v>327</v>
      </c>
      <c r="G35" s="7">
        <v>61.14</v>
      </c>
      <c r="H35" s="8">
        <v>19992.78</v>
      </c>
      <c r="I35" s="47">
        <f t="shared" si="0"/>
        <v>0</v>
      </c>
      <c r="J35" s="46">
        <f t="shared" si="1"/>
        <v>19992.78</v>
      </c>
    </row>
    <row r="36" spans="1:10" ht="24.75">
      <c r="A36" s="3" t="s">
        <v>112</v>
      </c>
      <c r="B36" s="4" t="s">
        <v>113</v>
      </c>
      <c r="C36" s="5" t="s">
        <v>114</v>
      </c>
      <c r="D36" s="4" t="s">
        <v>14</v>
      </c>
      <c r="E36" s="4" t="s">
        <v>74</v>
      </c>
      <c r="F36" s="6">
        <v>600</v>
      </c>
      <c r="G36" s="7">
        <v>72.510000000000005</v>
      </c>
      <c r="H36" s="8">
        <v>43506</v>
      </c>
      <c r="I36" s="47">
        <f t="shared" si="0"/>
        <v>0</v>
      </c>
      <c r="J36" s="46">
        <f t="shared" si="1"/>
        <v>43506</v>
      </c>
    </row>
    <row r="37" spans="1:10" ht="24.75">
      <c r="A37" s="3" t="s">
        <v>115</v>
      </c>
      <c r="B37" s="4" t="s">
        <v>116</v>
      </c>
      <c r="C37" s="5" t="s">
        <v>117</v>
      </c>
      <c r="D37" s="4" t="s">
        <v>118</v>
      </c>
      <c r="E37" s="4" t="s">
        <v>119</v>
      </c>
      <c r="F37" s="6">
        <v>600</v>
      </c>
      <c r="G37" s="7">
        <v>5.33</v>
      </c>
      <c r="H37" s="8">
        <v>3198</v>
      </c>
      <c r="I37" s="47">
        <f t="shared" si="0"/>
        <v>0</v>
      </c>
      <c r="J37" s="46">
        <f t="shared" si="1"/>
        <v>3198</v>
      </c>
    </row>
    <row r="38" spans="1:10" ht="20.100000000000001" customHeight="1">
      <c r="A38" s="48" t="s">
        <v>120</v>
      </c>
      <c r="B38" s="49" t="s">
        <v>121</v>
      </c>
      <c r="C38" s="49"/>
      <c r="D38" s="49"/>
      <c r="E38" s="49"/>
      <c r="F38" s="49"/>
      <c r="G38" s="49"/>
      <c r="H38" s="50">
        <v>139402.19</v>
      </c>
      <c r="I38" s="51">
        <f t="shared" si="0"/>
        <v>0</v>
      </c>
      <c r="J38" s="52">
        <f t="shared" si="1"/>
        <v>139402.19</v>
      </c>
    </row>
    <row r="39" spans="1:10" ht="20.100000000000001" customHeight="1">
      <c r="A39" s="48" t="s">
        <v>122</v>
      </c>
      <c r="B39" s="49" t="s">
        <v>123</v>
      </c>
      <c r="C39" s="49"/>
      <c r="D39" s="49"/>
      <c r="E39" s="49"/>
      <c r="F39" s="49"/>
      <c r="G39" s="49"/>
      <c r="H39" s="50">
        <v>15360.48</v>
      </c>
      <c r="I39" s="51">
        <f t="shared" si="0"/>
        <v>0</v>
      </c>
      <c r="J39" s="52">
        <f t="shared" si="1"/>
        <v>15360.48</v>
      </c>
    </row>
    <row r="40" spans="1:10" ht="24.75">
      <c r="A40" s="3" t="s">
        <v>124</v>
      </c>
      <c r="B40" s="4" t="s">
        <v>125</v>
      </c>
      <c r="C40" s="5" t="s">
        <v>126</v>
      </c>
      <c r="D40" s="4" t="s">
        <v>14</v>
      </c>
      <c r="E40" s="4" t="s">
        <v>74</v>
      </c>
      <c r="F40" s="6">
        <v>8.6</v>
      </c>
      <c r="G40" s="7">
        <v>1019.96</v>
      </c>
      <c r="H40" s="8">
        <v>8771.66</v>
      </c>
      <c r="I40" s="47">
        <f t="shared" si="0"/>
        <v>0</v>
      </c>
      <c r="J40" s="46">
        <f t="shared" si="1"/>
        <v>8771.66</v>
      </c>
    </row>
    <row r="41" spans="1:10" ht="24.75">
      <c r="A41" s="3" t="s">
        <v>127</v>
      </c>
      <c r="B41" s="4" t="s">
        <v>128</v>
      </c>
      <c r="C41" s="5" t="s">
        <v>129</v>
      </c>
      <c r="D41" s="4" t="s">
        <v>14</v>
      </c>
      <c r="E41" s="4" t="s">
        <v>130</v>
      </c>
      <c r="F41" s="6">
        <v>195</v>
      </c>
      <c r="G41" s="7">
        <v>15.08</v>
      </c>
      <c r="H41" s="8">
        <v>2940.6</v>
      </c>
      <c r="I41" s="47">
        <f t="shared" si="0"/>
        <v>0</v>
      </c>
      <c r="J41" s="46">
        <f t="shared" si="1"/>
        <v>2940.6</v>
      </c>
    </row>
    <row r="42" spans="1:10" ht="24.75">
      <c r="A42" s="3" t="s">
        <v>131</v>
      </c>
      <c r="B42" s="4" t="s">
        <v>132</v>
      </c>
      <c r="C42" s="5" t="s">
        <v>133</v>
      </c>
      <c r="D42" s="4" t="s">
        <v>14</v>
      </c>
      <c r="E42" s="4" t="s">
        <v>74</v>
      </c>
      <c r="F42" s="6">
        <v>8</v>
      </c>
      <c r="G42" s="7">
        <v>301.58999999999997</v>
      </c>
      <c r="H42" s="8">
        <v>2412.7199999999998</v>
      </c>
      <c r="I42" s="47">
        <f t="shared" si="0"/>
        <v>0</v>
      </c>
      <c r="J42" s="46">
        <f t="shared" si="1"/>
        <v>2412.7199999999998</v>
      </c>
    </row>
    <row r="43" spans="1:10" ht="33">
      <c r="A43" s="3" t="s">
        <v>134</v>
      </c>
      <c r="B43" s="4" t="s">
        <v>135</v>
      </c>
      <c r="C43" s="5" t="s">
        <v>136</v>
      </c>
      <c r="D43" s="4" t="s">
        <v>14</v>
      </c>
      <c r="E43" s="4" t="s">
        <v>15</v>
      </c>
      <c r="F43" s="6">
        <v>10</v>
      </c>
      <c r="G43" s="7">
        <v>123.55</v>
      </c>
      <c r="H43" s="8">
        <v>1235.5</v>
      </c>
      <c r="I43" s="47">
        <f t="shared" si="0"/>
        <v>0</v>
      </c>
      <c r="J43" s="46">
        <f t="shared" si="1"/>
        <v>1235.5</v>
      </c>
    </row>
    <row r="44" spans="1:10" ht="20.100000000000001" customHeight="1">
      <c r="A44" s="48" t="s">
        <v>137</v>
      </c>
      <c r="B44" s="49" t="s">
        <v>138</v>
      </c>
      <c r="C44" s="49"/>
      <c r="D44" s="49"/>
      <c r="E44" s="49"/>
      <c r="F44" s="49"/>
      <c r="G44" s="49"/>
      <c r="H44" s="50">
        <v>13166.59</v>
      </c>
      <c r="I44" s="51">
        <f t="shared" si="0"/>
        <v>0</v>
      </c>
      <c r="J44" s="52">
        <f t="shared" si="1"/>
        <v>13166.59</v>
      </c>
    </row>
    <row r="45" spans="1:10" ht="24.75">
      <c r="A45" s="3" t="s">
        <v>139</v>
      </c>
      <c r="B45" s="4" t="s">
        <v>125</v>
      </c>
      <c r="C45" s="5" t="s">
        <v>126</v>
      </c>
      <c r="D45" s="4" t="s">
        <v>14</v>
      </c>
      <c r="E45" s="4" t="s">
        <v>74</v>
      </c>
      <c r="F45" s="6">
        <v>6.4</v>
      </c>
      <c r="G45" s="7">
        <v>1019.96</v>
      </c>
      <c r="H45" s="8">
        <v>6527.74</v>
      </c>
      <c r="I45" s="47">
        <f t="shared" si="0"/>
        <v>0</v>
      </c>
      <c r="J45" s="46">
        <f t="shared" si="1"/>
        <v>6527.74</v>
      </c>
    </row>
    <row r="46" spans="1:10" ht="24.75">
      <c r="A46" s="3" t="s">
        <v>140</v>
      </c>
      <c r="B46" s="4" t="s">
        <v>128</v>
      </c>
      <c r="C46" s="5" t="s">
        <v>129</v>
      </c>
      <c r="D46" s="4" t="s">
        <v>14</v>
      </c>
      <c r="E46" s="4" t="s">
        <v>130</v>
      </c>
      <c r="F46" s="6">
        <v>160</v>
      </c>
      <c r="G46" s="7">
        <v>15.08</v>
      </c>
      <c r="H46" s="8">
        <v>2412.8000000000002</v>
      </c>
      <c r="I46" s="47">
        <f t="shared" si="0"/>
        <v>0</v>
      </c>
      <c r="J46" s="46">
        <f t="shared" si="1"/>
        <v>2412.8000000000002</v>
      </c>
    </row>
    <row r="47" spans="1:10" ht="33">
      <c r="A47" s="3" t="s">
        <v>141</v>
      </c>
      <c r="B47" s="4" t="s">
        <v>135</v>
      </c>
      <c r="C47" s="5" t="s">
        <v>136</v>
      </c>
      <c r="D47" s="4" t="s">
        <v>14</v>
      </c>
      <c r="E47" s="4" t="s">
        <v>15</v>
      </c>
      <c r="F47" s="6">
        <v>22</v>
      </c>
      <c r="G47" s="7">
        <v>123.55</v>
      </c>
      <c r="H47" s="8">
        <v>2718.1</v>
      </c>
      <c r="I47" s="47">
        <f t="shared" si="0"/>
        <v>0</v>
      </c>
      <c r="J47" s="46">
        <f t="shared" si="1"/>
        <v>2718.1</v>
      </c>
    </row>
    <row r="48" spans="1:10" ht="24.75">
      <c r="A48" s="3" t="s">
        <v>142</v>
      </c>
      <c r="B48" s="4" t="s">
        <v>132</v>
      </c>
      <c r="C48" s="5" t="s">
        <v>133</v>
      </c>
      <c r="D48" s="4" t="s">
        <v>14</v>
      </c>
      <c r="E48" s="4" t="s">
        <v>74</v>
      </c>
      <c r="F48" s="6">
        <v>5</v>
      </c>
      <c r="G48" s="7">
        <v>301.58999999999997</v>
      </c>
      <c r="H48" s="8">
        <v>1507.95</v>
      </c>
      <c r="I48" s="47">
        <f t="shared" si="0"/>
        <v>0</v>
      </c>
      <c r="J48" s="46">
        <f t="shared" si="1"/>
        <v>1507.95</v>
      </c>
    </row>
    <row r="49" spans="1:10" ht="20.100000000000001" customHeight="1">
      <c r="A49" s="48" t="s">
        <v>143</v>
      </c>
      <c r="B49" s="49" t="s">
        <v>144</v>
      </c>
      <c r="C49" s="49"/>
      <c r="D49" s="49"/>
      <c r="E49" s="49"/>
      <c r="F49" s="49"/>
      <c r="G49" s="49"/>
      <c r="H49" s="50">
        <v>107748.06</v>
      </c>
      <c r="I49" s="51">
        <f t="shared" si="0"/>
        <v>0</v>
      </c>
      <c r="J49" s="52">
        <f t="shared" si="1"/>
        <v>107748.06</v>
      </c>
    </row>
    <row r="50" spans="1:10" ht="41.25">
      <c r="A50" s="3" t="s">
        <v>145</v>
      </c>
      <c r="B50" s="4" t="s">
        <v>146</v>
      </c>
      <c r="C50" s="5" t="s">
        <v>147</v>
      </c>
      <c r="D50" s="4" t="s">
        <v>14</v>
      </c>
      <c r="E50" s="4" t="s">
        <v>45</v>
      </c>
      <c r="F50" s="6">
        <v>201</v>
      </c>
      <c r="G50" s="7">
        <v>536.05999999999995</v>
      </c>
      <c r="H50" s="8">
        <v>107748.06</v>
      </c>
      <c r="I50" s="47">
        <f t="shared" si="0"/>
        <v>0</v>
      </c>
      <c r="J50" s="46">
        <f t="shared" si="1"/>
        <v>107748.06</v>
      </c>
    </row>
    <row r="51" spans="1:10" ht="20.100000000000001" customHeight="1">
      <c r="A51" s="48" t="s">
        <v>148</v>
      </c>
      <c r="B51" s="49" t="s">
        <v>149</v>
      </c>
      <c r="C51" s="49"/>
      <c r="D51" s="49"/>
      <c r="E51" s="49"/>
      <c r="F51" s="49"/>
      <c r="G51" s="49"/>
      <c r="H51" s="50">
        <v>3127.06</v>
      </c>
      <c r="I51" s="51">
        <f t="shared" si="0"/>
        <v>0</v>
      </c>
      <c r="J51" s="52">
        <f t="shared" si="1"/>
        <v>3127.06</v>
      </c>
    </row>
    <row r="52" spans="1:10" ht="16.5">
      <c r="A52" s="3" t="s">
        <v>150</v>
      </c>
      <c r="B52" s="4" t="s">
        <v>151</v>
      </c>
      <c r="C52" s="5" t="s">
        <v>152</v>
      </c>
      <c r="D52" s="4" t="s">
        <v>153</v>
      </c>
      <c r="E52" s="4" t="s">
        <v>45</v>
      </c>
      <c r="F52" s="6">
        <v>275</v>
      </c>
      <c r="G52" s="7">
        <v>10.9</v>
      </c>
      <c r="H52" s="8">
        <v>2997.5</v>
      </c>
      <c r="I52" s="47">
        <f t="shared" si="0"/>
        <v>0</v>
      </c>
      <c r="J52" s="46">
        <f t="shared" si="1"/>
        <v>2997.5</v>
      </c>
    </row>
    <row r="53" spans="1:10" ht="24.75">
      <c r="A53" s="3" t="s">
        <v>154</v>
      </c>
      <c r="B53" s="4" t="s">
        <v>155</v>
      </c>
      <c r="C53" s="5" t="s">
        <v>156</v>
      </c>
      <c r="D53" s="4" t="s">
        <v>157</v>
      </c>
      <c r="E53" s="4" t="s">
        <v>20</v>
      </c>
      <c r="F53" s="6">
        <v>2</v>
      </c>
      <c r="G53" s="7">
        <v>64.78</v>
      </c>
      <c r="H53" s="8">
        <v>129.56</v>
      </c>
      <c r="I53" s="47">
        <f t="shared" si="0"/>
        <v>0</v>
      </c>
      <c r="J53" s="46">
        <f t="shared" si="1"/>
        <v>129.56</v>
      </c>
    </row>
    <row r="54" spans="1:10" ht="20.100000000000001" customHeight="1">
      <c r="A54" s="48" t="s">
        <v>158</v>
      </c>
      <c r="B54" s="49" t="s">
        <v>159</v>
      </c>
      <c r="C54" s="49"/>
      <c r="D54" s="49"/>
      <c r="E54" s="49"/>
      <c r="F54" s="49"/>
      <c r="G54" s="49"/>
      <c r="H54" s="50">
        <v>264589.94</v>
      </c>
      <c r="I54" s="51">
        <f t="shared" si="0"/>
        <v>0</v>
      </c>
      <c r="J54" s="52">
        <f t="shared" si="1"/>
        <v>264589.94</v>
      </c>
    </row>
    <row r="55" spans="1:10" ht="20.100000000000001" customHeight="1">
      <c r="A55" s="48" t="s">
        <v>160</v>
      </c>
      <c r="B55" s="49" t="s">
        <v>161</v>
      </c>
      <c r="C55" s="49"/>
      <c r="D55" s="49"/>
      <c r="E55" s="49"/>
      <c r="F55" s="49"/>
      <c r="G55" s="49"/>
      <c r="H55" s="50">
        <v>119267.44</v>
      </c>
      <c r="I55" s="51">
        <f t="shared" si="0"/>
        <v>0</v>
      </c>
      <c r="J55" s="52">
        <f t="shared" si="1"/>
        <v>119267.44</v>
      </c>
    </row>
    <row r="56" spans="1:10" ht="20.100000000000001" customHeight="1">
      <c r="A56" s="48" t="s">
        <v>162</v>
      </c>
      <c r="B56" s="49" t="s">
        <v>163</v>
      </c>
      <c r="C56" s="49"/>
      <c r="D56" s="49"/>
      <c r="E56" s="49"/>
      <c r="F56" s="49"/>
      <c r="G56" s="49"/>
      <c r="H56" s="50">
        <v>19070.11</v>
      </c>
      <c r="I56" s="51">
        <f t="shared" si="0"/>
        <v>0</v>
      </c>
      <c r="J56" s="52">
        <f t="shared" si="1"/>
        <v>19070.11</v>
      </c>
    </row>
    <row r="57" spans="1:10" ht="41.25">
      <c r="A57" s="3" t="s">
        <v>164</v>
      </c>
      <c r="B57" s="4" t="s">
        <v>165</v>
      </c>
      <c r="C57" s="5" t="s">
        <v>166</v>
      </c>
      <c r="D57" s="4" t="s">
        <v>14</v>
      </c>
      <c r="E57" s="4" t="s">
        <v>74</v>
      </c>
      <c r="F57" s="6">
        <v>10</v>
      </c>
      <c r="G57" s="7">
        <v>13.56</v>
      </c>
      <c r="H57" s="8">
        <v>135.6</v>
      </c>
      <c r="I57" s="47">
        <f t="shared" si="0"/>
        <v>0</v>
      </c>
      <c r="J57" s="46">
        <f t="shared" si="1"/>
        <v>135.6</v>
      </c>
    </row>
    <row r="58" spans="1:10" ht="24.75">
      <c r="A58" s="3" t="s">
        <v>167</v>
      </c>
      <c r="B58" s="4" t="s">
        <v>132</v>
      </c>
      <c r="C58" s="5" t="s">
        <v>133</v>
      </c>
      <c r="D58" s="4" t="s">
        <v>14</v>
      </c>
      <c r="E58" s="4" t="s">
        <v>74</v>
      </c>
      <c r="F58" s="6">
        <v>2</v>
      </c>
      <c r="G58" s="7">
        <v>301.58999999999997</v>
      </c>
      <c r="H58" s="8">
        <v>603.17999999999995</v>
      </c>
      <c r="I58" s="47">
        <f t="shared" si="0"/>
        <v>0</v>
      </c>
      <c r="J58" s="46">
        <f t="shared" si="1"/>
        <v>603.17999999999995</v>
      </c>
    </row>
    <row r="59" spans="1:10" ht="24.75">
      <c r="A59" s="3" t="s">
        <v>168</v>
      </c>
      <c r="B59" s="4" t="s">
        <v>169</v>
      </c>
      <c r="C59" s="5" t="s">
        <v>170</v>
      </c>
      <c r="D59" s="4" t="s">
        <v>14</v>
      </c>
      <c r="E59" s="4" t="s">
        <v>74</v>
      </c>
      <c r="F59" s="6">
        <v>8.5500000000000007</v>
      </c>
      <c r="G59" s="7">
        <v>1173.98</v>
      </c>
      <c r="H59" s="8">
        <v>10037.530000000001</v>
      </c>
      <c r="I59" s="47">
        <f t="shared" si="0"/>
        <v>0</v>
      </c>
      <c r="J59" s="46">
        <f t="shared" si="1"/>
        <v>10037.530000000001</v>
      </c>
    </row>
    <row r="60" spans="1:10" ht="24.75">
      <c r="A60" s="3" t="s">
        <v>171</v>
      </c>
      <c r="B60" s="4" t="s">
        <v>172</v>
      </c>
      <c r="C60" s="5" t="s">
        <v>173</v>
      </c>
      <c r="D60" s="4" t="s">
        <v>14</v>
      </c>
      <c r="E60" s="4" t="s">
        <v>130</v>
      </c>
      <c r="F60" s="6">
        <v>420</v>
      </c>
      <c r="G60" s="7">
        <v>12.88</v>
      </c>
      <c r="H60" s="8">
        <v>5409.6</v>
      </c>
      <c r="I60" s="47">
        <f t="shared" si="0"/>
        <v>0</v>
      </c>
      <c r="J60" s="46">
        <f t="shared" si="1"/>
        <v>5409.6</v>
      </c>
    </row>
    <row r="61" spans="1:10" ht="24.75">
      <c r="A61" s="3" t="s">
        <v>174</v>
      </c>
      <c r="B61" s="4" t="s">
        <v>175</v>
      </c>
      <c r="C61" s="5" t="s">
        <v>176</v>
      </c>
      <c r="D61" s="4" t="s">
        <v>14</v>
      </c>
      <c r="E61" s="4" t="s">
        <v>15</v>
      </c>
      <c r="F61" s="6">
        <v>28.5</v>
      </c>
      <c r="G61" s="7">
        <v>101.2</v>
      </c>
      <c r="H61" s="8">
        <v>2884.2</v>
      </c>
      <c r="I61" s="47">
        <f t="shared" si="0"/>
        <v>0</v>
      </c>
      <c r="J61" s="46">
        <f t="shared" si="1"/>
        <v>2884.2</v>
      </c>
    </row>
    <row r="62" spans="1:10" ht="20.100000000000001" customHeight="1">
      <c r="A62" s="48" t="s">
        <v>177</v>
      </c>
      <c r="B62" s="49" t="s">
        <v>178</v>
      </c>
      <c r="C62" s="49"/>
      <c r="D62" s="49"/>
      <c r="E62" s="49"/>
      <c r="F62" s="49"/>
      <c r="G62" s="49"/>
      <c r="H62" s="50">
        <v>15062.63</v>
      </c>
      <c r="I62" s="51">
        <f t="shared" si="0"/>
        <v>0</v>
      </c>
      <c r="J62" s="52">
        <f t="shared" si="1"/>
        <v>15062.63</v>
      </c>
    </row>
    <row r="63" spans="1:10" ht="24.75">
      <c r="A63" s="3" t="s">
        <v>179</v>
      </c>
      <c r="B63" s="4" t="s">
        <v>180</v>
      </c>
      <c r="C63" s="5" t="s">
        <v>181</v>
      </c>
      <c r="D63" s="4" t="s">
        <v>14</v>
      </c>
      <c r="E63" s="4" t="s">
        <v>74</v>
      </c>
      <c r="F63" s="6">
        <v>5.32</v>
      </c>
      <c r="G63" s="7">
        <v>1043.58</v>
      </c>
      <c r="H63" s="8">
        <v>5551.85</v>
      </c>
      <c r="I63" s="47">
        <f t="shared" si="0"/>
        <v>0</v>
      </c>
      <c r="J63" s="46">
        <f t="shared" si="1"/>
        <v>5551.85</v>
      </c>
    </row>
    <row r="64" spans="1:10" ht="24.75">
      <c r="A64" s="3" t="s">
        <v>182</v>
      </c>
      <c r="B64" s="4" t="s">
        <v>183</v>
      </c>
      <c r="C64" s="5" t="s">
        <v>184</v>
      </c>
      <c r="D64" s="4" t="s">
        <v>14</v>
      </c>
      <c r="E64" s="4" t="s">
        <v>130</v>
      </c>
      <c r="F64" s="6">
        <v>396</v>
      </c>
      <c r="G64" s="7">
        <v>10.7</v>
      </c>
      <c r="H64" s="8">
        <v>4237.2</v>
      </c>
      <c r="I64" s="47">
        <f t="shared" si="0"/>
        <v>0</v>
      </c>
      <c r="J64" s="46">
        <f t="shared" si="1"/>
        <v>4237.2</v>
      </c>
    </row>
    <row r="65" spans="1:10" ht="24.75">
      <c r="A65" s="3" t="s">
        <v>185</v>
      </c>
      <c r="B65" s="4" t="s">
        <v>186</v>
      </c>
      <c r="C65" s="5" t="s">
        <v>187</v>
      </c>
      <c r="D65" s="4" t="s">
        <v>14</v>
      </c>
      <c r="E65" s="4" t="s">
        <v>130</v>
      </c>
      <c r="F65" s="6">
        <v>228</v>
      </c>
      <c r="G65" s="7">
        <v>15.85</v>
      </c>
      <c r="H65" s="8">
        <v>3613.8</v>
      </c>
      <c r="I65" s="47">
        <f t="shared" si="0"/>
        <v>0</v>
      </c>
      <c r="J65" s="46">
        <f t="shared" si="1"/>
        <v>3613.8</v>
      </c>
    </row>
    <row r="66" spans="1:10" ht="33">
      <c r="A66" s="3" t="s">
        <v>188</v>
      </c>
      <c r="B66" s="4" t="s">
        <v>189</v>
      </c>
      <c r="C66" s="5" t="s">
        <v>190</v>
      </c>
      <c r="D66" s="4" t="s">
        <v>14</v>
      </c>
      <c r="E66" s="4" t="s">
        <v>15</v>
      </c>
      <c r="F66" s="6">
        <v>18</v>
      </c>
      <c r="G66" s="7">
        <v>92.21</v>
      </c>
      <c r="H66" s="8">
        <v>1659.78</v>
      </c>
      <c r="I66" s="47">
        <f t="shared" si="0"/>
        <v>0</v>
      </c>
      <c r="J66" s="46">
        <f t="shared" si="1"/>
        <v>1659.78</v>
      </c>
    </row>
    <row r="67" spans="1:10" ht="20.100000000000001" customHeight="1">
      <c r="A67" s="48" t="s">
        <v>191</v>
      </c>
      <c r="B67" s="49" t="s">
        <v>192</v>
      </c>
      <c r="C67" s="49"/>
      <c r="D67" s="49"/>
      <c r="E67" s="49"/>
      <c r="F67" s="49"/>
      <c r="G67" s="49"/>
      <c r="H67" s="50">
        <v>85134.7</v>
      </c>
      <c r="I67" s="51">
        <f t="shared" si="0"/>
        <v>0</v>
      </c>
      <c r="J67" s="52">
        <f t="shared" si="1"/>
        <v>85134.7</v>
      </c>
    </row>
    <row r="68" spans="1:10" ht="41.25">
      <c r="A68" s="3" t="s">
        <v>193</v>
      </c>
      <c r="B68" s="4" t="s">
        <v>165</v>
      </c>
      <c r="C68" s="5" t="s">
        <v>166</v>
      </c>
      <c r="D68" s="4" t="s">
        <v>14</v>
      </c>
      <c r="E68" s="4" t="s">
        <v>74</v>
      </c>
      <c r="F68" s="6">
        <v>30</v>
      </c>
      <c r="G68" s="7">
        <v>13.56</v>
      </c>
      <c r="H68" s="8">
        <v>406.8</v>
      </c>
      <c r="I68" s="47">
        <f t="shared" si="0"/>
        <v>0</v>
      </c>
      <c r="J68" s="46">
        <f t="shared" si="1"/>
        <v>406.8</v>
      </c>
    </row>
    <row r="69" spans="1:10" ht="24.75">
      <c r="A69" s="3" t="s">
        <v>194</v>
      </c>
      <c r="B69" s="4" t="s">
        <v>132</v>
      </c>
      <c r="C69" s="5" t="s">
        <v>133</v>
      </c>
      <c r="D69" s="4" t="s">
        <v>14</v>
      </c>
      <c r="E69" s="4" t="s">
        <v>74</v>
      </c>
      <c r="F69" s="6">
        <v>50</v>
      </c>
      <c r="G69" s="7">
        <v>301.58999999999997</v>
      </c>
      <c r="H69" s="8">
        <v>15079.5</v>
      </c>
      <c r="I69" s="47">
        <f t="shared" si="0"/>
        <v>0</v>
      </c>
      <c r="J69" s="46">
        <f t="shared" si="1"/>
        <v>15079.5</v>
      </c>
    </row>
    <row r="70" spans="1:10" ht="24.75">
      <c r="A70" s="3" t="s">
        <v>195</v>
      </c>
      <c r="B70" s="4" t="s">
        <v>180</v>
      </c>
      <c r="C70" s="5" t="s">
        <v>181</v>
      </c>
      <c r="D70" s="4" t="s">
        <v>14</v>
      </c>
      <c r="E70" s="4" t="s">
        <v>74</v>
      </c>
      <c r="F70" s="6">
        <v>25.2</v>
      </c>
      <c r="G70" s="7">
        <v>1043.58</v>
      </c>
      <c r="H70" s="8">
        <v>26298.22</v>
      </c>
      <c r="I70" s="47">
        <f t="shared" ref="I70:I133" si="2">$I$3</f>
        <v>0</v>
      </c>
      <c r="J70" s="46">
        <f t="shared" ref="J70:J133" si="3">H70-(H70*I70)</f>
        <v>26298.22</v>
      </c>
    </row>
    <row r="71" spans="1:10" ht="24.75">
      <c r="A71" s="3" t="s">
        <v>196</v>
      </c>
      <c r="B71" s="4" t="s">
        <v>197</v>
      </c>
      <c r="C71" s="5" t="s">
        <v>198</v>
      </c>
      <c r="D71" s="4" t="s">
        <v>14</v>
      </c>
      <c r="E71" s="4" t="s">
        <v>130</v>
      </c>
      <c r="F71" s="6">
        <v>1379.51</v>
      </c>
      <c r="G71" s="7">
        <v>14.58</v>
      </c>
      <c r="H71" s="8">
        <v>20113.259999999998</v>
      </c>
      <c r="I71" s="47">
        <f t="shared" si="2"/>
        <v>0</v>
      </c>
      <c r="J71" s="46">
        <f t="shared" si="3"/>
        <v>20113.259999999998</v>
      </c>
    </row>
    <row r="72" spans="1:10" ht="33">
      <c r="A72" s="3" t="s">
        <v>199</v>
      </c>
      <c r="B72" s="4" t="s">
        <v>189</v>
      </c>
      <c r="C72" s="5" t="s">
        <v>190</v>
      </c>
      <c r="D72" s="4" t="s">
        <v>14</v>
      </c>
      <c r="E72" s="4" t="s">
        <v>15</v>
      </c>
      <c r="F72" s="6">
        <v>252</v>
      </c>
      <c r="G72" s="7">
        <v>92.21</v>
      </c>
      <c r="H72" s="8">
        <v>23236.92</v>
      </c>
      <c r="I72" s="47">
        <f t="shared" si="2"/>
        <v>0</v>
      </c>
      <c r="J72" s="46">
        <f t="shared" si="3"/>
        <v>23236.92</v>
      </c>
    </row>
    <row r="73" spans="1:10" ht="20.100000000000001" customHeight="1">
      <c r="A73" s="48" t="s">
        <v>200</v>
      </c>
      <c r="B73" s="49" t="s">
        <v>201</v>
      </c>
      <c r="C73" s="49"/>
      <c r="D73" s="49"/>
      <c r="E73" s="49"/>
      <c r="F73" s="49"/>
      <c r="G73" s="49"/>
      <c r="H73" s="50">
        <v>65562.97</v>
      </c>
      <c r="I73" s="51">
        <f t="shared" si="2"/>
        <v>0</v>
      </c>
      <c r="J73" s="52">
        <f t="shared" si="3"/>
        <v>65562.97</v>
      </c>
    </row>
    <row r="74" spans="1:10" ht="20.100000000000001" customHeight="1">
      <c r="A74" s="48" t="s">
        <v>202</v>
      </c>
      <c r="B74" s="49" t="s">
        <v>163</v>
      </c>
      <c r="C74" s="49"/>
      <c r="D74" s="49"/>
      <c r="E74" s="49"/>
      <c r="F74" s="49"/>
      <c r="G74" s="49"/>
      <c r="H74" s="50">
        <v>8595.1200000000008</v>
      </c>
      <c r="I74" s="51">
        <f t="shared" si="2"/>
        <v>0</v>
      </c>
      <c r="J74" s="52">
        <f t="shared" si="3"/>
        <v>8595.1200000000008</v>
      </c>
    </row>
    <row r="75" spans="1:10" ht="24.75">
      <c r="A75" s="3" t="s">
        <v>203</v>
      </c>
      <c r="B75" s="4" t="s">
        <v>169</v>
      </c>
      <c r="C75" s="5" t="s">
        <v>170</v>
      </c>
      <c r="D75" s="4" t="s">
        <v>14</v>
      </c>
      <c r="E75" s="4" t="s">
        <v>74</v>
      </c>
      <c r="F75" s="6">
        <v>3.3</v>
      </c>
      <c r="G75" s="7">
        <v>1173.98</v>
      </c>
      <c r="H75" s="8">
        <v>3874.13</v>
      </c>
      <c r="I75" s="47">
        <f t="shared" si="2"/>
        <v>0</v>
      </c>
      <c r="J75" s="46">
        <f t="shared" si="3"/>
        <v>3874.13</v>
      </c>
    </row>
    <row r="76" spans="1:10" ht="24.75">
      <c r="A76" s="3" t="s">
        <v>204</v>
      </c>
      <c r="B76" s="4" t="s">
        <v>172</v>
      </c>
      <c r="C76" s="5" t="s">
        <v>173</v>
      </c>
      <c r="D76" s="4" t="s">
        <v>14</v>
      </c>
      <c r="E76" s="4" t="s">
        <v>130</v>
      </c>
      <c r="F76" s="6">
        <v>220</v>
      </c>
      <c r="G76" s="7">
        <v>12.88</v>
      </c>
      <c r="H76" s="8">
        <v>2833.6</v>
      </c>
      <c r="I76" s="47">
        <f t="shared" si="2"/>
        <v>0</v>
      </c>
      <c r="J76" s="46">
        <f t="shared" si="3"/>
        <v>2833.6</v>
      </c>
    </row>
    <row r="77" spans="1:10" ht="24.75">
      <c r="A77" s="3" t="s">
        <v>205</v>
      </c>
      <c r="B77" s="4" t="s">
        <v>175</v>
      </c>
      <c r="C77" s="5" t="s">
        <v>176</v>
      </c>
      <c r="D77" s="4" t="s">
        <v>14</v>
      </c>
      <c r="E77" s="4" t="s">
        <v>15</v>
      </c>
      <c r="F77" s="6">
        <v>15</v>
      </c>
      <c r="G77" s="7">
        <v>101.2</v>
      </c>
      <c r="H77" s="8">
        <v>1518</v>
      </c>
      <c r="I77" s="47">
        <f t="shared" si="2"/>
        <v>0</v>
      </c>
      <c r="J77" s="46">
        <f t="shared" si="3"/>
        <v>1518</v>
      </c>
    </row>
    <row r="78" spans="1:10" ht="24.75">
      <c r="A78" s="3" t="s">
        <v>206</v>
      </c>
      <c r="B78" s="4" t="s">
        <v>132</v>
      </c>
      <c r="C78" s="5" t="s">
        <v>133</v>
      </c>
      <c r="D78" s="4" t="s">
        <v>14</v>
      </c>
      <c r="E78" s="4" t="s">
        <v>74</v>
      </c>
      <c r="F78" s="6">
        <v>1</v>
      </c>
      <c r="G78" s="7">
        <v>301.58999999999997</v>
      </c>
      <c r="H78" s="8">
        <v>301.58999999999997</v>
      </c>
      <c r="I78" s="47">
        <f t="shared" si="2"/>
        <v>0</v>
      </c>
      <c r="J78" s="46">
        <f t="shared" si="3"/>
        <v>301.58999999999997</v>
      </c>
    </row>
    <row r="79" spans="1:10" ht="41.25">
      <c r="A79" s="3" t="s">
        <v>207</v>
      </c>
      <c r="B79" s="4" t="s">
        <v>165</v>
      </c>
      <c r="C79" s="5" t="s">
        <v>166</v>
      </c>
      <c r="D79" s="4" t="s">
        <v>14</v>
      </c>
      <c r="E79" s="4" t="s">
        <v>74</v>
      </c>
      <c r="F79" s="6">
        <v>5</v>
      </c>
      <c r="G79" s="7">
        <v>13.56</v>
      </c>
      <c r="H79" s="8">
        <v>67.8</v>
      </c>
      <c r="I79" s="47">
        <f t="shared" si="2"/>
        <v>0</v>
      </c>
      <c r="J79" s="46">
        <f t="shared" si="3"/>
        <v>67.8</v>
      </c>
    </row>
    <row r="80" spans="1:10" ht="20.100000000000001" customHeight="1">
      <c r="A80" s="48" t="s">
        <v>208</v>
      </c>
      <c r="B80" s="49" t="s">
        <v>209</v>
      </c>
      <c r="C80" s="49"/>
      <c r="D80" s="49"/>
      <c r="E80" s="49"/>
      <c r="F80" s="49"/>
      <c r="G80" s="49"/>
      <c r="H80" s="50">
        <v>17880.46</v>
      </c>
      <c r="I80" s="51">
        <f t="shared" si="2"/>
        <v>0</v>
      </c>
      <c r="J80" s="52">
        <f t="shared" si="3"/>
        <v>17880.46</v>
      </c>
    </row>
    <row r="81" spans="1:10" ht="33">
      <c r="A81" s="3" t="s">
        <v>210</v>
      </c>
      <c r="B81" s="4" t="s">
        <v>211</v>
      </c>
      <c r="C81" s="5" t="s">
        <v>212</v>
      </c>
      <c r="D81" s="4" t="s">
        <v>14</v>
      </c>
      <c r="E81" s="4" t="s">
        <v>74</v>
      </c>
      <c r="F81" s="6">
        <v>4.5</v>
      </c>
      <c r="G81" s="7">
        <v>1124.79</v>
      </c>
      <c r="H81" s="8">
        <v>5061.5600000000004</v>
      </c>
      <c r="I81" s="47">
        <f t="shared" si="2"/>
        <v>0</v>
      </c>
      <c r="J81" s="46">
        <f t="shared" si="3"/>
        <v>5061.5600000000004</v>
      </c>
    </row>
    <row r="82" spans="1:10" ht="24.75">
      <c r="A82" s="3" t="s">
        <v>213</v>
      </c>
      <c r="B82" s="4" t="s">
        <v>172</v>
      </c>
      <c r="C82" s="5" t="s">
        <v>173</v>
      </c>
      <c r="D82" s="4" t="s">
        <v>14</v>
      </c>
      <c r="E82" s="4" t="s">
        <v>130</v>
      </c>
      <c r="F82" s="6">
        <v>310</v>
      </c>
      <c r="G82" s="7">
        <v>12.88</v>
      </c>
      <c r="H82" s="8">
        <v>3992.8</v>
      </c>
      <c r="I82" s="47">
        <f t="shared" si="2"/>
        <v>0</v>
      </c>
      <c r="J82" s="46">
        <f t="shared" si="3"/>
        <v>3992.8</v>
      </c>
    </row>
    <row r="83" spans="1:10" ht="24.75">
      <c r="A83" s="3" t="s">
        <v>214</v>
      </c>
      <c r="B83" s="4" t="s">
        <v>215</v>
      </c>
      <c r="C83" s="5" t="s">
        <v>216</v>
      </c>
      <c r="D83" s="4" t="s">
        <v>14</v>
      </c>
      <c r="E83" s="4" t="s">
        <v>130</v>
      </c>
      <c r="F83" s="6">
        <v>80</v>
      </c>
      <c r="G83" s="7">
        <v>17.329999999999998</v>
      </c>
      <c r="H83" s="8">
        <v>1386.4</v>
      </c>
      <c r="I83" s="47">
        <f t="shared" si="2"/>
        <v>0</v>
      </c>
      <c r="J83" s="46">
        <f t="shared" si="3"/>
        <v>1386.4</v>
      </c>
    </row>
    <row r="84" spans="1:10" ht="24.75">
      <c r="A84" s="3" t="s">
        <v>217</v>
      </c>
      <c r="B84" s="4" t="s">
        <v>218</v>
      </c>
      <c r="C84" s="5" t="s">
        <v>219</v>
      </c>
      <c r="D84" s="4" t="s">
        <v>14</v>
      </c>
      <c r="E84" s="4" t="s">
        <v>130</v>
      </c>
      <c r="F84" s="6">
        <v>125</v>
      </c>
      <c r="G84" s="7">
        <v>19.079999999999998</v>
      </c>
      <c r="H84" s="8">
        <v>2385</v>
      </c>
      <c r="I84" s="47">
        <f t="shared" si="2"/>
        <v>0</v>
      </c>
      <c r="J84" s="46">
        <f t="shared" si="3"/>
        <v>2385</v>
      </c>
    </row>
    <row r="85" spans="1:10" ht="24.75">
      <c r="A85" s="3" t="s">
        <v>220</v>
      </c>
      <c r="B85" s="4" t="s">
        <v>221</v>
      </c>
      <c r="C85" s="5" t="s">
        <v>222</v>
      </c>
      <c r="D85" s="4" t="s">
        <v>14</v>
      </c>
      <c r="E85" s="4" t="s">
        <v>15</v>
      </c>
      <c r="F85" s="6">
        <v>58</v>
      </c>
      <c r="G85" s="7">
        <v>87.15</v>
      </c>
      <c r="H85" s="8">
        <v>5054.7</v>
      </c>
      <c r="I85" s="47">
        <f t="shared" si="2"/>
        <v>0</v>
      </c>
      <c r="J85" s="46">
        <f t="shared" si="3"/>
        <v>5054.7</v>
      </c>
    </row>
    <row r="86" spans="1:10" ht="20.100000000000001" customHeight="1">
      <c r="A86" s="48" t="s">
        <v>223</v>
      </c>
      <c r="B86" s="49" t="s">
        <v>178</v>
      </c>
      <c r="C86" s="49"/>
      <c r="D86" s="49"/>
      <c r="E86" s="49"/>
      <c r="F86" s="49"/>
      <c r="G86" s="49"/>
      <c r="H86" s="50">
        <v>7390.96</v>
      </c>
      <c r="I86" s="51">
        <f t="shared" si="2"/>
        <v>0</v>
      </c>
      <c r="J86" s="52">
        <f t="shared" si="3"/>
        <v>7390.96</v>
      </c>
    </row>
    <row r="87" spans="1:10" ht="24.75">
      <c r="A87" s="3" t="s">
        <v>224</v>
      </c>
      <c r="B87" s="4" t="s">
        <v>180</v>
      </c>
      <c r="C87" s="5" t="s">
        <v>181</v>
      </c>
      <c r="D87" s="4" t="s">
        <v>14</v>
      </c>
      <c r="E87" s="4" t="s">
        <v>74</v>
      </c>
      <c r="F87" s="6">
        <v>2</v>
      </c>
      <c r="G87" s="7">
        <v>1043.58</v>
      </c>
      <c r="H87" s="8">
        <v>2087.16</v>
      </c>
      <c r="I87" s="47">
        <f t="shared" si="2"/>
        <v>0</v>
      </c>
      <c r="J87" s="46">
        <f t="shared" si="3"/>
        <v>2087.16</v>
      </c>
    </row>
    <row r="88" spans="1:10" ht="24.75">
      <c r="A88" s="3" t="s">
        <v>225</v>
      </c>
      <c r="B88" s="4" t="s">
        <v>197</v>
      </c>
      <c r="C88" s="5" t="s">
        <v>198</v>
      </c>
      <c r="D88" s="4" t="s">
        <v>14</v>
      </c>
      <c r="E88" s="4" t="s">
        <v>130</v>
      </c>
      <c r="F88" s="6">
        <v>135</v>
      </c>
      <c r="G88" s="7">
        <v>14.58</v>
      </c>
      <c r="H88" s="8">
        <v>1968.3</v>
      </c>
      <c r="I88" s="47">
        <f t="shared" si="2"/>
        <v>0</v>
      </c>
      <c r="J88" s="46">
        <f t="shared" si="3"/>
        <v>1968.3</v>
      </c>
    </row>
    <row r="89" spans="1:10" ht="24.75">
      <c r="A89" s="3" t="s">
        <v>226</v>
      </c>
      <c r="B89" s="4" t="s">
        <v>186</v>
      </c>
      <c r="C89" s="5" t="s">
        <v>187</v>
      </c>
      <c r="D89" s="4" t="s">
        <v>14</v>
      </c>
      <c r="E89" s="4" t="s">
        <v>130</v>
      </c>
      <c r="F89" s="6">
        <v>65</v>
      </c>
      <c r="G89" s="7">
        <v>15.85</v>
      </c>
      <c r="H89" s="8">
        <v>1030.25</v>
      </c>
      <c r="I89" s="47">
        <f t="shared" si="2"/>
        <v>0</v>
      </c>
      <c r="J89" s="46">
        <f t="shared" si="3"/>
        <v>1030.25</v>
      </c>
    </row>
    <row r="90" spans="1:10" ht="33">
      <c r="A90" s="3" t="s">
        <v>227</v>
      </c>
      <c r="B90" s="4" t="s">
        <v>189</v>
      </c>
      <c r="C90" s="5" t="s">
        <v>190</v>
      </c>
      <c r="D90" s="4" t="s">
        <v>14</v>
      </c>
      <c r="E90" s="4" t="s">
        <v>15</v>
      </c>
      <c r="F90" s="6">
        <v>25</v>
      </c>
      <c r="G90" s="7">
        <v>92.21</v>
      </c>
      <c r="H90" s="8">
        <v>2305.25</v>
      </c>
      <c r="I90" s="47">
        <f t="shared" si="2"/>
        <v>0</v>
      </c>
      <c r="J90" s="46">
        <f t="shared" si="3"/>
        <v>2305.25</v>
      </c>
    </row>
    <row r="91" spans="1:10" ht="20.100000000000001" customHeight="1">
      <c r="A91" s="48" t="s">
        <v>228</v>
      </c>
      <c r="B91" s="49" t="s">
        <v>229</v>
      </c>
      <c r="C91" s="49"/>
      <c r="D91" s="49"/>
      <c r="E91" s="49"/>
      <c r="F91" s="49"/>
      <c r="G91" s="49"/>
      <c r="H91" s="50">
        <v>26815.95</v>
      </c>
      <c r="I91" s="51">
        <f t="shared" si="2"/>
        <v>0</v>
      </c>
      <c r="J91" s="52">
        <f t="shared" si="3"/>
        <v>26815.95</v>
      </c>
    </row>
    <row r="92" spans="1:10" ht="24.75">
      <c r="A92" s="3" t="s">
        <v>230</v>
      </c>
      <c r="B92" s="4" t="s">
        <v>231</v>
      </c>
      <c r="C92" s="5" t="s">
        <v>232</v>
      </c>
      <c r="D92" s="4" t="s">
        <v>14</v>
      </c>
      <c r="E92" s="4" t="s">
        <v>15</v>
      </c>
      <c r="F92" s="6">
        <v>105</v>
      </c>
      <c r="G92" s="7">
        <v>255.39</v>
      </c>
      <c r="H92" s="8">
        <v>26815.95</v>
      </c>
      <c r="I92" s="47">
        <f t="shared" si="2"/>
        <v>0</v>
      </c>
      <c r="J92" s="46">
        <f t="shared" si="3"/>
        <v>26815.95</v>
      </c>
    </row>
    <row r="93" spans="1:10" ht="20.100000000000001" customHeight="1">
      <c r="A93" s="48" t="s">
        <v>233</v>
      </c>
      <c r="B93" s="49" t="s">
        <v>234</v>
      </c>
      <c r="C93" s="49"/>
      <c r="D93" s="49"/>
      <c r="E93" s="49"/>
      <c r="F93" s="49"/>
      <c r="G93" s="49"/>
      <c r="H93" s="50">
        <v>4880.4799999999996</v>
      </c>
      <c r="I93" s="51">
        <f t="shared" si="2"/>
        <v>0</v>
      </c>
      <c r="J93" s="52">
        <f t="shared" si="3"/>
        <v>4880.4799999999996</v>
      </c>
    </row>
    <row r="94" spans="1:10" ht="16.5">
      <c r="A94" s="3" t="s">
        <v>235</v>
      </c>
      <c r="B94" s="4" t="s">
        <v>236</v>
      </c>
      <c r="C94" s="5" t="s">
        <v>237</v>
      </c>
      <c r="D94" s="4" t="s">
        <v>24</v>
      </c>
      <c r="E94" s="4" t="s">
        <v>45</v>
      </c>
      <c r="F94" s="6">
        <v>44</v>
      </c>
      <c r="G94" s="7">
        <v>110.92</v>
      </c>
      <c r="H94" s="8">
        <v>4880.4799999999996</v>
      </c>
      <c r="I94" s="47">
        <f t="shared" si="2"/>
        <v>0</v>
      </c>
      <c r="J94" s="46">
        <f t="shared" si="3"/>
        <v>4880.4799999999996</v>
      </c>
    </row>
    <row r="95" spans="1:10" ht="20.100000000000001" customHeight="1">
      <c r="A95" s="48" t="s">
        <v>238</v>
      </c>
      <c r="B95" s="49" t="s">
        <v>239</v>
      </c>
      <c r="C95" s="49"/>
      <c r="D95" s="49"/>
      <c r="E95" s="49"/>
      <c r="F95" s="49"/>
      <c r="G95" s="49"/>
      <c r="H95" s="50">
        <v>77396.13</v>
      </c>
      <c r="I95" s="51">
        <f t="shared" si="2"/>
        <v>0</v>
      </c>
      <c r="J95" s="52">
        <f t="shared" si="3"/>
        <v>77396.13</v>
      </c>
    </row>
    <row r="96" spans="1:10" ht="20.100000000000001" customHeight="1">
      <c r="A96" s="48" t="s">
        <v>240</v>
      </c>
      <c r="B96" s="49" t="s">
        <v>163</v>
      </c>
      <c r="C96" s="49"/>
      <c r="D96" s="49"/>
      <c r="E96" s="49"/>
      <c r="F96" s="49"/>
      <c r="G96" s="49"/>
      <c r="H96" s="50">
        <v>11110.94</v>
      </c>
      <c r="I96" s="51">
        <f t="shared" si="2"/>
        <v>0</v>
      </c>
      <c r="J96" s="52">
        <f t="shared" si="3"/>
        <v>11110.94</v>
      </c>
    </row>
    <row r="97" spans="1:10" ht="41.25">
      <c r="A97" s="3" t="s">
        <v>241</v>
      </c>
      <c r="B97" s="4" t="s">
        <v>165</v>
      </c>
      <c r="C97" s="5" t="s">
        <v>166</v>
      </c>
      <c r="D97" s="4" t="s">
        <v>14</v>
      </c>
      <c r="E97" s="4" t="s">
        <v>74</v>
      </c>
      <c r="F97" s="6">
        <v>5</v>
      </c>
      <c r="G97" s="7">
        <v>13.56</v>
      </c>
      <c r="H97" s="8">
        <v>67.8</v>
      </c>
      <c r="I97" s="47">
        <f t="shared" si="2"/>
        <v>0</v>
      </c>
      <c r="J97" s="46">
        <f t="shared" si="3"/>
        <v>67.8</v>
      </c>
    </row>
    <row r="98" spans="1:10" ht="24.75">
      <c r="A98" s="3" t="s">
        <v>242</v>
      </c>
      <c r="B98" s="4" t="s">
        <v>132</v>
      </c>
      <c r="C98" s="5" t="s">
        <v>133</v>
      </c>
      <c r="D98" s="4" t="s">
        <v>14</v>
      </c>
      <c r="E98" s="4" t="s">
        <v>74</v>
      </c>
      <c r="F98" s="6">
        <v>1</v>
      </c>
      <c r="G98" s="7">
        <v>301.58999999999997</v>
      </c>
      <c r="H98" s="8">
        <v>301.58999999999997</v>
      </c>
      <c r="I98" s="47">
        <f t="shared" si="2"/>
        <v>0</v>
      </c>
      <c r="J98" s="46">
        <f t="shared" si="3"/>
        <v>301.58999999999997</v>
      </c>
    </row>
    <row r="99" spans="1:10" ht="24.75">
      <c r="A99" s="3" t="s">
        <v>243</v>
      </c>
      <c r="B99" s="4" t="s">
        <v>169</v>
      </c>
      <c r="C99" s="5" t="s">
        <v>170</v>
      </c>
      <c r="D99" s="4" t="s">
        <v>14</v>
      </c>
      <c r="E99" s="4" t="s">
        <v>74</v>
      </c>
      <c r="F99" s="6">
        <v>4.32</v>
      </c>
      <c r="G99" s="7">
        <v>1173.98</v>
      </c>
      <c r="H99" s="8">
        <v>5071.59</v>
      </c>
      <c r="I99" s="47">
        <f t="shared" si="2"/>
        <v>0</v>
      </c>
      <c r="J99" s="46">
        <f t="shared" si="3"/>
        <v>5071.59</v>
      </c>
    </row>
    <row r="100" spans="1:10" ht="24.75">
      <c r="A100" s="3" t="s">
        <v>244</v>
      </c>
      <c r="B100" s="4" t="s">
        <v>172</v>
      </c>
      <c r="C100" s="5" t="s">
        <v>173</v>
      </c>
      <c r="D100" s="4" t="s">
        <v>14</v>
      </c>
      <c r="E100" s="4" t="s">
        <v>130</v>
      </c>
      <c r="F100" s="6">
        <v>287</v>
      </c>
      <c r="G100" s="7">
        <v>12.88</v>
      </c>
      <c r="H100" s="8">
        <v>3696.56</v>
      </c>
      <c r="I100" s="47">
        <f t="shared" si="2"/>
        <v>0</v>
      </c>
      <c r="J100" s="46">
        <f t="shared" si="3"/>
        <v>3696.56</v>
      </c>
    </row>
    <row r="101" spans="1:10" ht="24.75">
      <c r="A101" s="3" t="s">
        <v>245</v>
      </c>
      <c r="B101" s="4" t="s">
        <v>175</v>
      </c>
      <c r="C101" s="5" t="s">
        <v>176</v>
      </c>
      <c r="D101" s="4" t="s">
        <v>14</v>
      </c>
      <c r="E101" s="4" t="s">
        <v>15</v>
      </c>
      <c r="F101" s="6">
        <v>19.5</v>
      </c>
      <c r="G101" s="7">
        <v>101.2</v>
      </c>
      <c r="H101" s="8">
        <v>1973.4</v>
      </c>
      <c r="I101" s="47">
        <f t="shared" si="2"/>
        <v>0</v>
      </c>
      <c r="J101" s="46">
        <f t="shared" si="3"/>
        <v>1973.4</v>
      </c>
    </row>
    <row r="102" spans="1:10" ht="20.100000000000001" customHeight="1">
      <c r="A102" s="48" t="s">
        <v>246</v>
      </c>
      <c r="B102" s="49" t="s">
        <v>247</v>
      </c>
      <c r="C102" s="49"/>
      <c r="D102" s="49"/>
      <c r="E102" s="49"/>
      <c r="F102" s="49"/>
      <c r="G102" s="49"/>
      <c r="H102" s="50">
        <v>20164.990000000002</v>
      </c>
      <c r="I102" s="51">
        <f t="shared" si="2"/>
        <v>0</v>
      </c>
      <c r="J102" s="52">
        <f t="shared" si="3"/>
        <v>20164.990000000002</v>
      </c>
    </row>
    <row r="103" spans="1:10" ht="33">
      <c r="A103" s="3" t="s">
        <v>248</v>
      </c>
      <c r="B103" s="4" t="s">
        <v>211</v>
      </c>
      <c r="C103" s="5" t="s">
        <v>212</v>
      </c>
      <c r="D103" s="4" t="s">
        <v>14</v>
      </c>
      <c r="E103" s="4" t="s">
        <v>74</v>
      </c>
      <c r="F103" s="6">
        <v>5.52</v>
      </c>
      <c r="G103" s="7">
        <v>1124.79</v>
      </c>
      <c r="H103" s="8">
        <v>6208.84</v>
      </c>
      <c r="I103" s="47">
        <f t="shared" si="2"/>
        <v>0</v>
      </c>
      <c r="J103" s="46">
        <f t="shared" si="3"/>
        <v>6208.84</v>
      </c>
    </row>
    <row r="104" spans="1:10" ht="24.75">
      <c r="A104" s="3" t="s">
        <v>249</v>
      </c>
      <c r="B104" s="4" t="s">
        <v>172</v>
      </c>
      <c r="C104" s="5" t="s">
        <v>173</v>
      </c>
      <c r="D104" s="4" t="s">
        <v>14</v>
      </c>
      <c r="E104" s="4" t="s">
        <v>130</v>
      </c>
      <c r="F104" s="6">
        <v>360</v>
      </c>
      <c r="G104" s="7">
        <v>12.88</v>
      </c>
      <c r="H104" s="8">
        <v>4636.8</v>
      </c>
      <c r="I104" s="47">
        <f t="shared" si="2"/>
        <v>0</v>
      </c>
      <c r="J104" s="46">
        <f t="shared" si="3"/>
        <v>4636.8</v>
      </c>
    </row>
    <row r="105" spans="1:10" ht="24.75">
      <c r="A105" s="3" t="s">
        <v>250</v>
      </c>
      <c r="B105" s="4" t="s">
        <v>218</v>
      </c>
      <c r="C105" s="5" t="s">
        <v>219</v>
      </c>
      <c r="D105" s="4" t="s">
        <v>14</v>
      </c>
      <c r="E105" s="4" t="s">
        <v>130</v>
      </c>
      <c r="F105" s="6">
        <v>155</v>
      </c>
      <c r="G105" s="7">
        <v>19.079999999999998</v>
      </c>
      <c r="H105" s="8">
        <v>2957.4</v>
      </c>
      <c r="I105" s="47">
        <f t="shared" si="2"/>
        <v>0</v>
      </c>
      <c r="J105" s="46">
        <f t="shared" si="3"/>
        <v>2957.4</v>
      </c>
    </row>
    <row r="106" spans="1:10" ht="24.75">
      <c r="A106" s="3" t="s">
        <v>251</v>
      </c>
      <c r="B106" s="4" t="s">
        <v>221</v>
      </c>
      <c r="C106" s="5" t="s">
        <v>222</v>
      </c>
      <c r="D106" s="4" t="s">
        <v>14</v>
      </c>
      <c r="E106" s="4" t="s">
        <v>15</v>
      </c>
      <c r="F106" s="6">
        <v>73</v>
      </c>
      <c r="G106" s="7">
        <v>87.15</v>
      </c>
      <c r="H106" s="8">
        <v>6361.95</v>
      </c>
      <c r="I106" s="47">
        <f t="shared" si="2"/>
        <v>0</v>
      </c>
      <c r="J106" s="46">
        <f t="shared" si="3"/>
        <v>6361.95</v>
      </c>
    </row>
    <row r="107" spans="1:10" ht="20.100000000000001" customHeight="1">
      <c r="A107" s="48" t="s">
        <v>252</v>
      </c>
      <c r="B107" s="49" t="s">
        <v>178</v>
      </c>
      <c r="C107" s="49"/>
      <c r="D107" s="49"/>
      <c r="E107" s="49"/>
      <c r="F107" s="49"/>
      <c r="G107" s="49"/>
      <c r="H107" s="50">
        <v>7605.64</v>
      </c>
      <c r="I107" s="51">
        <f t="shared" si="2"/>
        <v>0</v>
      </c>
      <c r="J107" s="52">
        <f t="shared" si="3"/>
        <v>7605.64</v>
      </c>
    </row>
    <row r="108" spans="1:10" ht="24.75">
      <c r="A108" s="3" t="s">
        <v>253</v>
      </c>
      <c r="B108" s="4" t="s">
        <v>180</v>
      </c>
      <c r="C108" s="5" t="s">
        <v>181</v>
      </c>
      <c r="D108" s="4" t="s">
        <v>14</v>
      </c>
      <c r="E108" s="4" t="s">
        <v>74</v>
      </c>
      <c r="F108" s="6">
        <v>2</v>
      </c>
      <c r="G108" s="7">
        <v>1043.58</v>
      </c>
      <c r="H108" s="8">
        <v>2087.16</v>
      </c>
      <c r="I108" s="47">
        <f t="shared" si="2"/>
        <v>0</v>
      </c>
      <c r="J108" s="46">
        <f t="shared" si="3"/>
        <v>2087.16</v>
      </c>
    </row>
    <row r="109" spans="1:10" ht="24.75">
      <c r="A109" s="3" t="s">
        <v>254</v>
      </c>
      <c r="B109" s="4" t="s">
        <v>197</v>
      </c>
      <c r="C109" s="5" t="s">
        <v>198</v>
      </c>
      <c r="D109" s="4" t="s">
        <v>14</v>
      </c>
      <c r="E109" s="4" t="s">
        <v>130</v>
      </c>
      <c r="F109" s="6">
        <v>110</v>
      </c>
      <c r="G109" s="7">
        <v>14.58</v>
      </c>
      <c r="H109" s="8">
        <v>1603.8</v>
      </c>
      <c r="I109" s="47">
        <f t="shared" si="2"/>
        <v>0</v>
      </c>
      <c r="J109" s="46">
        <f t="shared" si="3"/>
        <v>1603.8</v>
      </c>
    </row>
    <row r="110" spans="1:10" ht="24.75">
      <c r="A110" s="3" t="s">
        <v>255</v>
      </c>
      <c r="B110" s="4" t="s">
        <v>186</v>
      </c>
      <c r="C110" s="5" t="s">
        <v>187</v>
      </c>
      <c r="D110" s="4" t="s">
        <v>14</v>
      </c>
      <c r="E110" s="4" t="s">
        <v>130</v>
      </c>
      <c r="F110" s="6">
        <v>55</v>
      </c>
      <c r="G110" s="7">
        <v>15.85</v>
      </c>
      <c r="H110" s="8">
        <v>871.75</v>
      </c>
      <c r="I110" s="47">
        <f t="shared" si="2"/>
        <v>0</v>
      </c>
      <c r="J110" s="46">
        <f t="shared" si="3"/>
        <v>871.75</v>
      </c>
    </row>
    <row r="111" spans="1:10" ht="33">
      <c r="A111" s="3" t="s">
        <v>256</v>
      </c>
      <c r="B111" s="4" t="s">
        <v>189</v>
      </c>
      <c r="C111" s="5" t="s">
        <v>190</v>
      </c>
      <c r="D111" s="4" t="s">
        <v>14</v>
      </c>
      <c r="E111" s="4" t="s">
        <v>15</v>
      </c>
      <c r="F111" s="6">
        <v>33</v>
      </c>
      <c r="G111" s="7">
        <v>92.21</v>
      </c>
      <c r="H111" s="8">
        <v>3042.93</v>
      </c>
      <c r="I111" s="47">
        <f t="shared" si="2"/>
        <v>0</v>
      </c>
      <c r="J111" s="46">
        <f t="shared" si="3"/>
        <v>3042.93</v>
      </c>
    </row>
    <row r="112" spans="1:10" ht="20.100000000000001" customHeight="1">
      <c r="A112" s="48" t="s">
        <v>257</v>
      </c>
      <c r="B112" s="49" t="s">
        <v>258</v>
      </c>
      <c r="C112" s="49"/>
      <c r="D112" s="49"/>
      <c r="E112" s="49"/>
      <c r="F112" s="49"/>
      <c r="G112" s="49"/>
      <c r="H112" s="50">
        <v>12941.27</v>
      </c>
      <c r="I112" s="51">
        <f t="shared" si="2"/>
        <v>0</v>
      </c>
      <c r="J112" s="52">
        <f t="shared" si="3"/>
        <v>12941.27</v>
      </c>
    </row>
    <row r="113" spans="1:10" ht="33">
      <c r="A113" s="3" t="s">
        <v>259</v>
      </c>
      <c r="B113" s="4" t="s">
        <v>260</v>
      </c>
      <c r="C113" s="5" t="s">
        <v>261</v>
      </c>
      <c r="D113" s="4" t="s">
        <v>14</v>
      </c>
      <c r="E113" s="4" t="s">
        <v>74</v>
      </c>
      <c r="F113" s="6">
        <v>3.6</v>
      </c>
      <c r="G113" s="7">
        <v>1043.71</v>
      </c>
      <c r="H113" s="8">
        <v>3757.36</v>
      </c>
      <c r="I113" s="47">
        <f t="shared" si="2"/>
        <v>0</v>
      </c>
      <c r="J113" s="46">
        <f t="shared" si="3"/>
        <v>3757.36</v>
      </c>
    </row>
    <row r="114" spans="1:10" ht="24.75">
      <c r="A114" s="3" t="s">
        <v>262</v>
      </c>
      <c r="B114" s="4" t="s">
        <v>197</v>
      </c>
      <c r="C114" s="5" t="s">
        <v>198</v>
      </c>
      <c r="D114" s="4" t="s">
        <v>14</v>
      </c>
      <c r="E114" s="4" t="s">
        <v>130</v>
      </c>
      <c r="F114" s="6">
        <v>172</v>
      </c>
      <c r="G114" s="7">
        <v>14.58</v>
      </c>
      <c r="H114" s="8">
        <v>2507.7600000000002</v>
      </c>
      <c r="I114" s="47">
        <f t="shared" si="2"/>
        <v>0</v>
      </c>
      <c r="J114" s="46">
        <f t="shared" si="3"/>
        <v>2507.7600000000002</v>
      </c>
    </row>
    <row r="115" spans="1:10" ht="24.75">
      <c r="A115" s="3" t="s">
        <v>263</v>
      </c>
      <c r="B115" s="4" t="s">
        <v>186</v>
      </c>
      <c r="C115" s="5" t="s">
        <v>187</v>
      </c>
      <c r="D115" s="4" t="s">
        <v>14</v>
      </c>
      <c r="E115" s="4" t="s">
        <v>130</v>
      </c>
      <c r="F115" s="6">
        <v>125</v>
      </c>
      <c r="G115" s="7">
        <v>15.85</v>
      </c>
      <c r="H115" s="8">
        <v>1981.25</v>
      </c>
      <c r="I115" s="47">
        <f t="shared" si="2"/>
        <v>0</v>
      </c>
      <c r="J115" s="46">
        <f t="shared" si="3"/>
        <v>1981.25</v>
      </c>
    </row>
    <row r="116" spans="1:10" ht="33">
      <c r="A116" s="3" t="s">
        <v>264</v>
      </c>
      <c r="B116" s="4" t="s">
        <v>135</v>
      </c>
      <c r="C116" s="5" t="s">
        <v>136</v>
      </c>
      <c r="D116" s="4" t="s">
        <v>14</v>
      </c>
      <c r="E116" s="4" t="s">
        <v>15</v>
      </c>
      <c r="F116" s="6">
        <v>38</v>
      </c>
      <c r="G116" s="7">
        <v>123.55</v>
      </c>
      <c r="H116" s="8">
        <v>4694.8999999999996</v>
      </c>
      <c r="I116" s="47">
        <f t="shared" si="2"/>
        <v>0</v>
      </c>
      <c r="J116" s="46">
        <f t="shared" si="3"/>
        <v>4694.8999999999996</v>
      </c>
    </row>
    <row r="117" spans="1:10" ht="20.100000000000001" customHeight="1">
      <c r="A117" s="48" t="s">
        <v>265</v>
      </c>
      <c r="B117" s="49" t="s">
        <v>229</v>
      </c>
      <c r="C117" s="49"/>
      <c r="D117" s="49"/>
      <c r="E117" s="49"/>
      <c r="F117" s="49"/>
      <c r="G117" s="49"/>
      <c r="H117" s="50">
        <v>25573.29</v>
      </c>
      <c r="I117" s="51">
        <f t="shared" si="2"/>
        <v>0</v>
      </c>
      <c r="J117" s="52">
        <f t="shared" si="3"/>
        <v>25573.29</v>
      </c>
    </row>
    <row r="118" spans="1:10" ht="24.75">
      <c r="A118" s="3" t="s">
        <v>266</v>
      </c>
      <c r="B118" s="4" t="s">
        <v>197</v>
      </c>
      <c r="C118" s="5" t="s">
        <v>198</v>
      </c>
      <c r="D118" s="4" t="s">
        <v>14</v>
      </c>
      <c r="E118" s="4" t="s">
        <v>130</v>
      </c>
      <c r="F118" s="6">
        <v>160</v>
      </c>
      <c r="G118" s="7">
        <v>14.58</v>
      </c>
      <c r="H118" s="8">
        <v>2332.8000000000002</v>
      </c>
      <c r="I118" s="47">
        <f t="shared" si="2"/>
        <v>0</v>
      </c>
      <c r="J118" s="46">
        <f t="shared" si="3"/>
        <v>2332.8000000000002</v>
      </c>
    </row>
    <row r="119" spans="1:10" ht="24.75">
      <c r="A119" s="3" t="s">
        <v>267</v>
      </c>
      <c r="B119" s="4" t="s">
        <v>231</v>
      </c>
      <c r="C119" s="5" t="s">
        <v>232</v>
      </c>
      <c r="D119" s="4" t="s">
        <v>14</v>
      </c>
      <c r="E119" s="4" t="s">
        <v>15</v>
      </c>
      <c r="F119" s="6">
        <v>91</v>
      </c>
      <c r="G119" s="7">
        <v>255.39</v>
      </c>
      <c r="H119" s="8">
        <v>23240.49</v>
      </c>
      <c r="I119" s="47">
        <f t="shared" si="2"/>
        <v>0</v>
      </c>
      <c r="J119" s="46">
        <f t="shared" si="3"/>
        <v>23240.49</v>
      </c>
    </row>
    <row r="120" spans="1:10" ht="20.100000000000001" customHeight="1">
      <c r="A120" s="48" t="s">
        <v>268</v>
      </c>
      <c r="B120" s="49" t="s">
        <v>269</v>
      </c>
      <c r="C120" s="49"/>
      <c r="D120" s="49"/>
      <c r="E120" s="49"/>
      <c r="F120" s="49"/>
      <c r="G120" s="49"/>
      <c r="H120" s="50">
        <v>2363.4</v>
      </c>
      <c r="I120" s="51">
        <f t="shared" si="2"/>
        <v>0</v>
      </c>
      <c r="J120" s="52">
        <f t="shared" si="3"/>
        <v>2363.4</v>
      </c>
    </row>
    <row r="121" spans="1:10" ht="24.75">
      <c r="A121" s="3" t="s">
        <v>270</v>
      </c>
      <c r="B121" s="4" t="s">
        <v>271</v>
      </c>
      <c r="C121" s="5" t="s">
        <v>272</v>
      </c>
      <c r="D121" s="4" t="s">
        <v>14</v>
      </c>
      <c r="E121" s="4" t="s">
        <v>45</v>
      </c>
      <c r="F121" s="6">
        <v>60</v>
      </c>
      <c r="G121" s="7">
        <v>39.39</v>
      </c>
      <c r="H121" s="8">
        <v>2363.4</v>
      </c>
      <c r="I121" s="47">
        <f t="shared" si="2"/>
        <v>0</v>
      </c>
      <c r="J121" s="46">
        <f t="shared" si="3"/>
        <v>2363.4</v>
      </c>
    </row>
    <row r="122" spans="1:10" ht="20.100000000000001" customHeight="1">
      <c r="A122" s="48" t="s">
        <v>273</v>
      </c>
      <c r="B122" s="49" t="s">
        <v>274</v>
      </c>
      <c r="C122" s="49"/>
      <c r="D122" s="49"/>
      <c r="E122" s="49"/>
      <c r="F122" s="49"/>
      <c r="G122" s="49"/>
      <c r="H122" s="50">
        <v>478739.42</v>
      </c>
      <c r="I122" s="51">
        <f t="shared" si="2"/>
        <v>0</v>
      </c>
      <c r="J122" s="52">
        <f t="shared" si="3"/>
        <v>478739.42</v>
      </c>
    </row>
    <row r="123" spans="1:10" ht="20.100000000000001" customHeight="1">
      <c r="A123" s="48" t="s">
        <v>275</v>
      </c>
      <c r="B123" s="49" t="s">
        <v>276</v>
      </c>
      <c r="C123" s="49"/>
      <c r="D123" s="49"/>
      <c r="E123" s="49"/>
      <c r="F123" s="49"/>
      <c r="G123" s="49"/>
      <c r="H123" s="50">
        <v>19902.740000000002</v>
      </c>
      <c r="I123" s="51">
        <f t="shared" si="2"/>
        <v>0</v>
      </c>
      <c r="J123" s="52">
        <f t="shared" si="3"/>
        <v>19902.740000000002</v>
      </c>
    </row>
    <row r="124" spans="1:10" ht="20.100000000000001" customHeight="1">
      <c r="A124" s="48" t="s">
        <v>277</v>
      </c>
      <c r="B124" s="49" t="s">
        <v>278</v>
      </c>
      <c r="C124" s="49"/>
      <c r="D124" s="49"/>
      <c r="E124" s="49"/>
      <c r="F124" s="49"/>
      <c r="G124" s="49"/>
      <c r="H124" s="50">
        <v>19902.740000000002</v>
      </c>
      <c r="I124" s="51">
        <f t="shared" si="2"/>
        <v>0</v>
      </c>
      <c r="J124" s="52">
        <f t="shared" si="3"/>
        <v>19902.740000000002</v>
      </c>
    </row>
    <row r="125" spans="1:10" ht="24.75">
      <c r="A125" s="3" t="s">
        <v>279</v>
      </c>
      <c r="B125" s="4" t="s">
        <v>132</v>
      </c>
      <c r="C125" s="5" t="s">
        <v>133</v>
      </c>
      <c r="D125" s="4" t="s">
        <v>14</v>
      </c>
      <c r="E125" s="4" t="s">
        <v>74</v>
      </c>
      <c r="F125" s="6">
        <v>1.5</v>
      </c>
      <c r="G125" s="7">
        <v>301.58999999999997</v>
      </c>
      <c r="H125" s="8">
        <v>452.39</v>
      </c>
      <c r="I125" s="47">
        <f t="shared" si="2"/>
        <v>0</v>
      </c>
      <c r="J125" s="46">
        <f t="shared" si="3"/>
        <v>452.39</v>
      </c>
    </row>
    <row r="126" spans="1:10" ht="24.75">
      <c r="A126" s="3" t="s">
        <v>280</v>
      </c>
      <c r="B126" s="4" t="s">
        <v>175</v>
      </c>
      <c r="C126" s="5" t="s">
        <v>176</v>
      </c>
      <c r="D126" s="4" t="s">
        <v>14</v>
      </c>
      <c r="E126" s="4" t="s">
        <v>15</v>
      </c>
      <c r="F126" s="6">
        <v>44</v>
      </c>
      <c r="G126" s="7">
        <v>101.2</v>
      </c>
      <c r="H126" s="8">
        <v>4452.8</v>
      </c>
      <c r="I126" s="47">
        <f t="shared" si="2"/>
        <v>0</v>
      </c>
      <c r="J126" s="46">
        <f t="shared" si="3"/>
        <v>4452.8</v>
      </c>
    </row>
    <row r="127" spans="1:10" ht="24.75">
      <c r="A127" s="3" t="s">
        <v>281</v>
      </c>
      <c r="B127" s="4" t="s">
        <v>169</v>
      </c>
      <c r="C127" s="5" t="s">
        <v>170</v>
      </c>
      <c r="D127" s="4" t="s">
        <v>14</v>
      </c>
      <c r="E127" s="4" t="s">
        <v>74</v>
      </c>
      <c r="F127" s="6">
        <v>6.8</v>
      </c>
      <c r="G127" s="7">
        <v>1173.98</v>
      </c>
      <c r="H127" s="8">
        <v>7983.06</v>
      </c>
      <c r="I127" s="47">
        <f t="shared" si="2"/>
        <v>0</v>
      </c>
      <c r="J127" s="46">
        <f t="shared" si="3"/>
        <v>7983.06</v>
      </c>
    </row>
    <row r="128" spans="1:10" ht="24.75">
      <c r="A128" s="3" t="s">
        <v>282</v>
      </c>
      <c r="B128" s="4" t="s">
        <v>218</v>
      </c>
      <c r="C128" s="5" t="s">
        <v>219</v>
      </c>
      <c r="D128" s="4" t="s">
        <v>14</v>
      </c>
      <c r="E128" s="4" t="s">
        <v>130</v>
      </c>
      <c r="F128" s="6">
        <v>42</v>
      </c>
      <c r="G128" s="7">
        <v>19.079999999999998</v>
      </c>
      <c r="H128" s="8">
        <v>801.36</v>
      </c>
      <c r="I128" s="47">
        <f t="shared" si="2"/>
        <v>0</v>
      </c>
      <c r="J128" s="46">
        <f t="shared" si="3"/>
        <v>801.36</v>
      </c>
    </row>
    <row r="129" spans="1:10" ht="24.75">
      <c r="A129" s="3" t="s">
        <v>283</v>
      </c>
      <c r="B129" s="4" t="s">
        <v>172</v>
      </c>
      <c r="C129" s="5" t="s">
        <v>173</v>
      </c>
      <c r="D129" s="4" t="s">
        <v>14</v>
      </c>
      <c r="E129" s="4" t="s">
        <v>130</v>
      </c>
      <c r="F129" s="6">
        <v>277</v>
      </c>
      <c r="G129" s="7">
        <v>12.88</v>
      </c>
      <c r="H129" s="8">
        <v>3567.76</v>
      </c>
      <c r="I129" s="47">
        <f t="shared" si="2"/>
        <v>0</v>
      </c>
      <c r="J129" s="46">
        <f t="shared" si="3"/>
        <v>3567.76</v>
      </c>
    </row>
    <row r="130" spans="1:10" ht="24.75">
      <c r="A130" s="3" t="s">
        <v>284</v>
      </c>
      <c r="B130" s="4" t="s">
        <v>285</v>
      </c>
      <c r="C130" s="5" t="s">
        <v>286</v>
      </c>
      <c r="D130" s="4" t="s">
        <v>14</v>
      </c>
      <c r="E130" s="4" t="s">
        <v>130</v>
      </c>
      <c r="F130" s="6">
        <v>221</v>
      </c>
      <c r="G130" s="7">
        <v>11.97</v>
      </c>
      <c r="H130" s="8">
        <v>2645.37</v>
      </c>
      <c r="I130" s="47">
        <f t="shared" si="2"/>
        <v>0</v>
      </c>
      <c r="J130" s="46">
        <f t="shared" si="3"/>
        <v>2645.37</v>
      </c>
    </row>
    <row r="131" spans="1:10" ht="20.100000000000001" customHeight="1">
      <c r="A131" s="48" t="s">
        <v>287</v>
      </c>
      <c r="B131" s="49" t="s">
        <v>288</v>
      </c>
      <c r="C131" s="49"/>
      <c r="D131" s="49"/>
      <c r="E131" s="49"/>
      <c r="F131" s="49"/>
      <c r="G131" s="49"/>
      <c r="H131" s="50">
        <v>145373.15</v>
      </c>
      <c r="I131" s="51">
        <f t="shared" si="2"/>
        <v>0</v>
      </c>
      <c r="J131" s="52">
        <f t="shared" si="3"/>
        <v>145373.15</v>
      </c>
    </row>
    <row r="132" spans="1:10" ht="20.100000000000001" customHeight="1">
      <c r="A132" s="48" t="s">
        <v>289</v>
      </c>
      <c r="B132" s="49" t="s">
        <v>290</v>
      </c>
      <c r="C132" s="49"/>
      <c r="D132" s="49"/>
      <c r="E132" s="49"/>
      <c r="F132" s="49"/>
      <c r="G132" s="49"/>
      <c r="H132" s="50">
        <v>56054.73</v>
      </c>
      <c r="I132" s="51">
        <f t="shared" si="2"/>
        <v>0</v>
      </c>
      <c r="J132" s="52">
        <f t="shared" si="3"/>
        <v>56054.73</v>
      </c>
    </row>
    <row r="133" spans="1:10" ht="20.100000000000001" customHeight="1">
      <c r="A133" s="48" t="s">
        <v>291</v>
      </c>
      <c r="B133" s="49" t="s">
        <v>292</v>
      </c>
      <c r="C133" s="49"/>
      <c r="D133" s="49"/>
      <c r="E133" s="49"/>
      <c r="F133" s="49"/>
      <c r="G133" s="49"/>
      <c r="H133" s="50">
        <v>25842.04</v>
      </c>
      <c r="I133" s="51">
        <f t="shared" si="2"/>
        <v>0</v>
      </c>
      <c r="J133" s="52">
        <f t="shared" si="3"/>
        <v>25842.04</v>
      </c>
    </row>
    <row r="134" spans="1:10" ht="24.75">
      <c r="A134" s="3" t="s">
        <v>293</v>
      </c>
      <c r="B134" s="4" t="s">
        <v>221</v>
      </c>
      <c r="C134" s="5" t="s">
        <v>222</v>
      </c>
      <c r="D134" s="4" t="s">
        <v>14</v>
      </c>
      <c r="E134" s="4" t="s">
        <v>15</v>
      </c>
      <c r="F134" s="6">
        <v>76.400000000000006</v>
      </c>
      <c r="G134" s="7">
        <v>87.15</v>
      </c>
      <c r="H134" s="8">
        <v>6658.26</v>
      </c>
      <c r="I134" s="47">
        <f t="shared" ref="I134:I197" si="4">$I$3</f>
        <v>0</v>
      </c>
      <c r="J134" s="46">
        <f t="shared" ref="J134:J197" si="5">H134-(H134*I134)</f>
        <v>6658.26</v>
      </c>
    </row>
    <row r="135" spans="1:10" ht="33">
      <c r="A135" s="3" t="s">
        <v>294</v>
      </c>
      <c r="B135" s="4" t="s">
        <v>211</v>
      </c>
      <c r="C135" s="5" t="s">
        <v>212</v>
      </c>
      <c r="D135" s="4" t="s">
        <v>14</v>
      </c>
      <c r="E135" s="4" t="s">
        <v>74</v>
      </c>
      <c r="F135" s="6">
        <v>7.3</v>
      </c>
      <c r="G135" s="7">
        <v>1124.79</v>
      </c>
      <c r="H135" s="8">
        <v>8210.9699999999993</v>
      </c>
      <c r="I135" s="47">
        <f t="shared" si="4"/>
        <v>0</v>
      </c>
      <c r="J135" s="46">
        <f t="shared" si="5"/>
        <v>8210.9699999999993</v>
      </c>
    </row>
    <row r="136" spans="1:10" ht="24.75">
      <c r="A136" s="3" t="s">
        <v>295</v>
      </c>
      <c r="B136" s="4" t="s">
        <v>218</v>
      </c>
      <c r="C136" s="5" t="s">
        <v>219</v>
      </c>
      <c r="D136" s="4" t="s">
        <v>14</v>
      </c>
      <c r="E136" s="4" t="s">
        <v>130</v>
      </c>
      <c r="F136" s="6">
        <v>160</v>
      </c>
      <c r="G136" s="7">
        <v>19.079999999999998</v>
      </c>
      <c r="H136" s="8">
        <v>3052.8</v>
      </c>
      <c r="I136" s="47">
        <f t="shared" si="4"/>
        <v>0</v>
      </c>
      <c r="J136" s="46">
        <f t="shared" si="5"/>
        <v>3052.8</v>
      </c>
    </row>
    <row r="137" spans="1:10" ht="24.75">
      <c r="A137" s="3" t="s">
        <v>296</v>
      </c>
      <c r="B137" s="4" t="s">
        <v>215</v>
      </c>
      <c r="C137" s="5" t="s">
        <v>216</v>
      </c>
      <c r="D137" s="4" t="s">
        <v>14</v>
      </c>
      <c r="E137" s="4" t="s">
        <v>130</v>
      </c>
      <c r="F137" s="6">
        <v>20</v>
      </c>
      <c r="G137" s="7">
        <v>17.329999999999998</v>
      </c>
      <c r="H137" s="8">
        <v>346.6</v>
      </c>
      <c r="I137" s="47">
        <f t="shared" si="4"/>
        <v>0</v>
      </c>
      <c r="J137" s="46">
        <f t="shared" si="5"/>
        <v>346.6</v>
      </c>
    </row>
    <row r="138" spans="1:10" ht="24.75">
      <c r="A138" s="3" t="s">
        <v>297</v>
      </c>
      <c r="B138" s="4" t="s">
        <v>172</v>
      </c>
      <c r="C138" s="5" t="s">
        <v>173</v>
      </c>
      <c r="D138" s="4" t="s">
        <v>14</v>
      </c>
      <c r="E138" s="4" t="s">
        <v>130</v>
      </c>
      <c r="F138" s="6">
        <v>315</v>
      </c>
      <c r="G138" s="7">
        <v>12.88</v>
      </c>
      <c r="H138" s="8">
        <v>4057.2</v>
      </c>
      <c r="I138" s="47">
        <f t="shared" si="4"/>
        <v>0</v>
      </c>
      <c r="J138" s="46">
        <f t="shared" si="5"/>
        <v>4057.2</v>
      </c>
    </row>
    <row r="139" spans="1:10" ht="24.75">
      <c r="A139" s="3" t="s">
        <v>298</v>
      </c>
      <c r="B139" s="4" t="s">
        <v>299</v>
      </c>
      <c r="C139" s="5" t="s">
        <v>300</v>
      </c>
      <c r="D139" s="4" t="s">
        <v>301</v>
      </c>
      <c r="E139" s="4" t="s">
        <v>302</v>
      </c>
      <c r="F139" s="6">
        <v>76.400000000000006</v>
      </c>
      <c r="G139" s="7">
        <v>35.83</v>
      </c>
      <c r="H139" s="8">
        <v>2737.41</v>
      </c>
      <c r="I139" s="47">
        <f t="shared" si="4"/>
        <v>0</v>
      </c>
      <c r="J139" s="46">
        <f t="shared" si="5"/>
        <v>2737.41</v>
      </c>
    </row>
    <row r="140" spans="1:10" ht="24.75">
      <c r="A140" s="3" t="s">
        <v>303</v>
      </c>
      <c r="B140" s="4" t="s">
        <v>304</v>
      </c>
      <c r="C140" s="5" t="s">
        <v>305</v>
      </c>
      <c r="D140" s="4" t="s">
        <v>14</v>
      </c>
      <c r="E140" s="4" t="s">
        <v>130</v>
      </c>
      <c r="F140" s="6">
        <v>60</v>
      </c>
      <c r="G140" s="7">
        <v>12.98</v>
      </c>
      <c r="H140" s="8">
        <v>778.8</v>
      </c>
      <c r="I140" s="47">
        <f t="shared" si="4"/>
        <v>0</v>
      </c>
      <c r="J140" s="46">
        <f t="shared" si="5"/>
        <v>778.8</v>
      </c>
    </row>
    <row r="141" spans="1:10" ht="20.100000000000001" customHeight="1">
      <c r="A141" s="48" t="s">
        <v>306</v>
      </c>
      <c r="B141" s="49" t="s">
        <v>307</v>
      </c>
      <c r="C141" s="49"/>
      <c r="D141" s="49"/>
      <c r="E141" s="49"/>
      <c r="F141" s="49"/>
      <c r="G141" s="49"/>
      <c r="H141" s="50">
        <v>30212.69</v>
      </c>
      <c r="I141" s="51">
        <f t="shared" si="4"/>
        <v>0</v>
      </c>
      <c r="J141" s="52">
        <f t="shared" si="5"/>
        <v>30212.69</v>
      </c>
    </row>
    <row r="142" spans="1:10" ht="33">
      <c r="A142" s="3" t="s">
        <v>308</v>
      </c>
      <c r="B142" s="4" t="s">
        <v>135</v>
      </c>
      <c r="C142" s="5" t="s">
        <v>136</v>
      </c>
      <c r="D142" s="4" t="s">
        <v>14</v>
      </c>
      <c r="E142" s="4" t="s">
        <v>15</v>
      </c>
      <c r="F142" s="6">
        <v>94.8</v>
      </c>
      <c r="G142" s="7">
        <v>123.55</v>
      </c>
      <c r="H142" s="8">
        <v>11712.54</v>
      </c>
      <c r="I142" s="47">
        <f t="shared" si="4"/>
        <v>0</v>
      </c>
      <c r="J142" s="46">
        <f t="shared" si="5"/>
        <v>11712.54</v>
      </c>
    </row>
    <row r="143" spans="1:10" ht="33">
      <c r="A143" s="3" t="s">
        <v>309</v>
      </c>
      <c r="B143" s="4" t="s">
        <v>260</v>
      </c>
      <c r="C143" s="5" t="s">
        <v>261</v>
      </c>
      <c r="D143" s="4" t="s">
        <v>14</v>
      </c>
      <c r="E143" s="4" t="s">
        <v>74</v>
      </c>
      <c r="F143" s="6">
        <v>7.94</v>
      </c>
      <c r="G143" s="7">
        <v>1043.6400000000001</v>
      </c>
      <c r="H143" s="8">
        <v>8286.5</v>
      </c>
      <c r="I143" s="47">
        <f t="shared" si="4"/>
        <v>0</v>
      </c>
      <c r="J143" s="46">
        <f t="shared" si="5"/>
        <v>8286.5</v>
      </c>
    </row>
    <row r="144" spans="1:10" ht="24.75">
      <c r="A144" s="3" t="s">
        <v>310</v>
      </c>
      <c r="B144" s="4" t="s">
        <v>186</v>
      </c>
      <c r="C144" s="5" t="s">
        <v>187</v>
      </c>
      <c r="D144" s="4" t="s">
        <v>14</v>
      </c>
      <c r="E144" s="4" t="s">
        <v>130</v>
      </c>
      <c r="F144" s="6">
        <v>305</v>
      </c>
      <c r="G144" s="7">
        <v>15.85</v>
      </c>
      <c r="H144" s="8">
        <v>4834.25</v>
      </c>
      <c r="I144" s="47">
        <f t="shared" si="4"/>
        <v>0</v>
      </c>
      <c r="J144" s="46">
        <f t="shared" si="5"/>
        <v>4834.25</v>
      </c>
    </row>
    <row r="145" spans="1:10" ht="24.75">
      <c r="A145" s="3" t="s">
        <v>311</v>
      </c>
      <c r="B145" s="4" t="s">
        <v>197</v>
      </c>
      <c r="C145" s="5" t="s">
        <v>198</v>
      </c>
      <c r="D145" s="4" t="s">
        <v>14</v>
      </c>
      <c r="E145" s="4" t="s">
        <v>130</v>
      </c>
      <c r="F145" s="6">
        <v>20</v>
      </c>
      <c r="G145" s="7">
        <v>14.58</v>
      </c>
      <c r="H145" s="8">
        <v>291.60000000000002</v>
      </c>
      <c r="I145" s="47">
        <f t="shared" si="4"/>
        <v>0</v>
      </c>
      <c r="J145" s="46">
        <f t="shared" si="5"/>
        <v>291.60000000000002</v>
      </c>
    </row>
    <row r="146" spans="1:10" ht="24.75">
      <c r="A146" s="3" t="s">
        <v>312</v>
      </c>
      <c r="B146" s="4" t="s">
        <v>183</v>
      </c>
      <c r="C146" s="5" t="s">
        <v>184</v>
      </c>
      <c r="D146" s="4" t="s">
        <v>14</v>
      </c>
      <c r="E146" s="4" t="s">
        <v>130</v>
      </c>
      <c r="F146" s="6">
        <v>443</v>
      </c>
      <c r="G146" s="7">
        <v>10.7</v>
      </c>
      <c r="H146" s="8">
        <v>4740.1000000000004</v>
      </c>
      <c r="I146" s="47">
        <f t="shared" si="4"/>
        <v>0</v>
      </c>
      <c r="J146" s="46">
        <f t="shared" si="5"/>
        <v>4740.1000000000004</v>
      </c>
    </row>
    <row r="147" spans="1:10" ht="24.75">
      <c r="A147" s="3" t="s">
        <v>313</v>
      </c>
      <c r="B147" s="4" t="s">
        <v>314</v>
      </c>
      <c r="C147" s="5" t="s">
        <v>315</v>
      </c>
      <c r="D147" s="4" t="s">
        <v>14</v>
      </c>
      <c r="E147" s="4" t="s">
        <v>130</v>
      </c>
      <c r="F147" s="6">
        <v>30</v>
      </c>
      <c r="G147" s="7">
        <v>11.59</v>
      </c>
      <c r="H147" s="8">
        <v>347.7</v>
      </c>
      <c r="I147" s="47">
        <f t="shared" si="4"/>
        <v>0</v>
      </c>
      <c r="J147" s="46">
        <f t="shared" si="5"/>
        <v>347.7</v>
      </c>
    </row>
    <row r="148" spans="1:10" ht="20.100000000000001" customHeight="1">
      <c r="A148" s="48" t="s">
        <v>316</v>
      </c>
      <c r="B148" s="49" t="s">
        <v>317</v>
      </c>
      <c r="C148" s="49"/>
      <c r="D148" s="49"/>
      <c r="E148" s="49"/>
      <c r="F148" s="49"/>
      <c r="G148" s="49"/>
      <c r="H148" s="50">
        <v>75212.039999999994</v>
      </c>
      <c r="I148" s="51">
        <f t="shared" si="4"/>
        <v>0</v>
      </c>
      <c r="J148" s="52">
        <f t="shared" si="5"/>
        <v>75212.039999999994</v>
      </c>
    </row>
    <row r="149" spans="1:10" ht="20.100000000000001" customHeight="1">
      <c r="A149" s="48" t="s">
        <v>318</v>
      </c>
      <c r="B149" s="49" t="s">
        <v>319</v>
      </c>
      <c r="C149" s="49"/>
      <c r="D149" s="49"/>
      <c r="E149" s="49"/>
      <c r="F149" s="49"/>
      <c r="G149" s="49"/>
      <c r="H149" s="50">
        <v>40142.31</v>
      </c>
      <c r="I149" s="51">
        <f t="shared" si="4"/>
        <v>0</v>
      </c>
      <c r="J149" s="52">
        <f t="shared" si="5"/>
        <v>40142.31</v>
      </c>
    </row>
    <row r="150" spans="1:10" ht="16.5">
      <c r="A150" s="3" t="s">
        <v>320</v>
      </c>
      <c r="B150" s="4" t="s">
        <v>321</v>
      </c>
      <c r="C150" s="5" t="s">
        <v>322</v>
      </c>
      <c r="D150" s="4" t="s">
        <v>323</v>
      </c>
      <c r="E150" s="4" t="s">
        <v>15</v>
      </c>
      <c r="F150" s="6">
        <v>126</v>
      </c>
      <c r="G150" s="7">
        <v>14.4</v>
      </c>
      <c r="H150" s="8">
        <v>1814.4</v>
      </c>
      <c r="I150" s="47">
        <f t="shared" si="4"/>
        <v>0</v>
      </c>
      <c r="J150" s="46">
        <f t="shared" si="5"/>
        <v>1814.4</v>
      </c>
    </row>
    <row r="151" spans="1:10" ht="24.75">
      <c r="A151" s="3" t="s">
        <v>324</v>
      </c>
      <c r="B151" s="4" t="s">
        <v>125</v>
      </c>
      <c r="C151" s="5" t="s">
        <v>126</v>
      </c>
      <c r="D151" s="4" t="s">
        <v>14</v>
      </c>
      <c r="E151" s="4" t="s">
        <v>74</v>
      </c>
      <c r="F151" s="6">
        <v>14.6</v>
      </c>
      <c r="G151" s="7">
        <v>1019.96</v>
      </c>
      <c r="H151" s="8">
        <v>14891.42</v>
      </c>
      <c r="I151" s="47">
        <f t="shared" si="4"/>
        <v>0</v>
      </c>
      <c r="J151" s="46">
        <f t="shared" si="5"/>
        <v>14891.42</v>
      </c>
    </row>
    <row r="152" spans="1:10" ht="24.75">
      <c r="A152" s="3" t="s">
        <v>325</v>
      </c>
      <c r="B152" s="4" t="s">
        <v>128</v>
      </c>
      <c r="C152" s="5" t="s">
        <v>129</v>
      </c>
      <c r="D152" s="4" t="s">
        <v>14</v>
      </c>
      <c r="E152" s="4" t="s">
        <v>130</v>
      </c>
      <c r="F152" s="6">
        <v>700</v>
      </c>
      <c r="G152" s="7">
        <v>15.08</v>
      </c>
      <c r="H152" s="8">
        <v>10556</v>
      </c>
      <c r="I152" s="47">
        <f t="shared" si="4"/>
        <v>0</v>
      </c>
      <c r="J152" s="46">
        <f t="shared" si="5"/>
        <v>10556</v>
      </c>
    </row>
    <row r="153" spans="1:10" ht="24.75">
      <c r="A153" s="3" t="s">
        <v>326</v>
      </c>
      <c r="B153" s="4" t="s">
        <v>327</v>
      </c>
      <c r="C153" s="5" t="s">
        <v>328</v>
      </c>
      <c r="D153" s="4" t="s">
        <v>14</v>
      </c>
      <c r="E153" s="4" t="s">
        <v>130</v>
      </c>
      <c r="F153" s="6">
        <v>565</v>
      </c>
      <c r="G153" s="7">
        <v>13.87</v>
      </c>
      <c r="H153" s="8">
        <v>7836.55</v>
      </c>
      <c r="I153" s="47">
        <f t="shared" si="4"/>
        <v>0</v>
      </c>
      <c r="J153" s="46">
        <f t="shared" si="5"/>
        <v>7836.55</v>
      </c>
    </row>
    <row r="154" spans="1:10" ht="16.5">
      <c r="A154" s="3" t="s">
        <v>329</v>
      </c>
      <c r="B154" s="4" t="s">
        <v>330</v>
      </c>
      <c r="C154" s="5" t="s">
        <v>331</v>
      </c>
      <c r="D154" s="4" t="s">
        <v>14</v>
      </c>
      <c r="E154" s="4" t="s">
        <v>15</v>
      </c>
      <c r="F154" s="6">
        <v>126</v>
      </c>
      <c r="G154" s="7">
        <v>3.5</v>
      </c>
      <c r="H154" s="8">
        <v>441</v>
      </c>
      <c r="I154" s="47">
        <f t="shared" si="4"/>
        <v>0</v>
      </c>
      <c r="J154" s="46">
        <f t="shared" si="5"/>
        <v>441</v>
      </c>
    </row>
    <row r="155" spans="1:10" ht="41.25">
      <c r="A155" s="3" t="s">
        <v>332</v>
      </c>
      <c r="B155" s="4" t="s">
        <v>333</v>
      </c>
      <c r="C155" s="5" t="s">
        <v>334</v>
      </c>
      <c r="D155" s="4" t="s">
        <v>14</v>
      </c>
      <c r="E155" s="4" t="s">
        <v>74</v>
      </c>
      <c r="F155" s="6">
        <v>38</v>
      </c>
      <c r="G155" s="7">
        <v>121.13</v>
      </c>
      <c r="H155" s="8">
        <v>4602.9399999999996</v>
      </c>
      <c r="I155" s="47">
        <f t="shared" si="4"/>
        <v>0</v>
      </c>
      <c r="J155" s="46">
        <f t="shared" si="5"/>
        <v>4602.9399999999996</v>
      </c>
    </row>
    <row r="156" spans="1:10" ht="20.100000000000001" customHeight="1">
      <c r="A156" s="48" t="s">
        <v>335</v>
      </c>
      <c r="B156" s="49" t="s">
        <v>307</v>
      </c>
      <c r="C156" s="49"/>
      <c r="D156" s="49"/>
      <c r="E156" s="49"/>
      <c r="F156" s="49"/>
      <c r="G156" s="49"/>
      <c r="H156" s="50">
        <v>35069.730000000003</v>
      </c>
      <c r="I156" s="51">
        <f t="shared" si="4"/>
        <v>0</v>
      </c>
      <c r="J156" s="52">
        <f t="shared" si="5"/>
        <v>35069.730000000003</v>
      </c>
    </row>
    <row r="157" spans="1:10" ht="24.75">
      <c r="A157" s="3" t="s">
        <v>336</v>
      </c>
      <c r="B157" s="4" t="s">
        <v>337</v>
      </c>
      <c r="C157" s="5" t="s">
        <v>338</v>
      </c>
      <c r="D157" s="4" t="s">
        <v>14</v>
      </c>
      <c r="E157" s="4" t="s">
        <v>15</v>
      </c>
      <c r="F157" s="6">
        <v>102.6</v>
      </c>
      <c r="G157" s="7">
        <v>60.6</v>
      </c>
      <c r="H157" s="8">
        <v>6217.56</v>
      </c>
      <c r="I157" s="47">
        <f t="shared" si="4"/>
        <v>0</v>
      </c>
      <c r="J157" s="46">
        <f t="shared" si="5"/>
        <v>6217.56</v>
      </c>
    </row>
    <row r="158" spans="1:10" ht="33">
      <c r="A158" s="3" t="s">
        <v>339</v>
      </c>
      <c r="B158" s="4" t="s">
        <v>260</v>
      </c>
      <c r="C158" s="5" t="s">
        <v>261</v>
      </c>
      <c r="D158" s="4" t="s">
        <v>14</v>
      </c>
      <c r="E158" s="4" t="s">
        <v>74</v>
      </c>
      <c r="F158" s="6">
        <v>12.3</v>
      </c>
      <c r="G158" s="7">
        <v>1043.6400000000001</v>
      </c>
      <c r="H158" s="8">
        <v>12836.77</v>
      </c>
      <c r="I158" s="47">
        <f t="shared" si="4"/>
        <v>0</v>
      </c>
      <c r="J158" s="46">
        <f t="shared" si="5"/>
        <v>12836.77</v>
      </c>
    </row>
    <row r="159" spans="1:10" ht="24.75">
      <c r="A159" s="3" t="s">
        <v>340</v>
      </c>
      <c r="B159" s="4" t="s">
        <v>128</v>
      </c>
      <c r="C159" s="5" t="s">
        <v>129</v>
      </c>
      <c r="D159" s="4" t="s">
        <v>14</v>
      </c>
      <c r="E159" s="4" t="s">
        <v>130</v>
      </c>
      <c r="F159" s="6">
        <v>558</v>
      </c>
      <c r="G159" s="7">
        <v>15.08</v>
      </c>
      <c r="H159" s="8">
        <v>8414.64</v>
      </c>
      <c r="I159" s="47">
        <f t="shared" si="4"/>
        <v>0</v>
      </c>
      <c r="J159" s="46">
        <f t="shared" si="5"/>
        <v>8414.64</v>
      </c>
    </row>
    <row r="160" spans="1:10" ht="24.75">
      <c r="A160" s="3" t="s">
        <v>341</v>
      </c>
      <c r="B160" s="4" t="s">
        <v>327</v>
      </c>
      <c r="C160" s="5" t="s">
        <v>328</v>
      </c>
      <c r="D160" s="4" t="s">
        <v>14</v>
      </c>
      <c r="E160" s="4" t="s">
        <v>130</v>
      </c>
      <c r="F160" s="6">
        <v>548</v>
      </c>
      <c r="G160" s="7">
        <v>13.87</v>
      </c>
      <c r="H160" s="8">
        <v>7600.76</v>
      </c>
      <c r="I160" s="47">
        <f t="shared" si="4"/>
        <v>0</v>
      </c>
      <c r="J160" s="46">
        <f t="shared" si="5"/>
        <v>7600.76</v>
      </c>
    </row>
    <row r="161" spans="1:10" ht="20.100000000000001" customHeight="1">
      <c r="A161" s="48" t="s">
        <v>342</v>
      </c>
      <c r="B161" s="49" t="s">
        <v>178</v>
      </c>
      <c r="C161" s="49"/>
      <c r="D161" s="49"/>
      <c r="E161" s="49"/>
      <c r="F161" s="49"/>
      <c r="G161" s="49"/>
      <c r="H161" s="50">
        <v>12598.83</v>
      </c>
      <c r="I161" s="51">
        <f t="shared" si="4"/>
        <v>0</v>
      </c>
      <c r="J161" s="52">
        <f t="shared" si="5"/>
        <v>12598.83</v>
      </c>
    </row>
    <row r="162" spans="1:10" ht="33">
      <c r="A162" s="3" t="s">
        <v>343</v>
      </c>
      <c r="B162" s="4" t="s">
        <v>189</v>
      </c>
      <c r="C162" s="5" t="s">
        <v>190</v>
      </c>
      <c r="D162" s="4" t="s">
        <v>14</v>
      </c>
      <c r="E162" s="4" t="s">
        <v>15</v>
      </c>
      <c r="F162" s="6">
        <v>47</v>
      </c>
      <c r="G162" s="7">
        <v>92.21</v>
      </c>
      <c r="H162" s="8">
        <v>4333.87</v>
      </c>
      <c r="I162" s="47">
        <f t="shared" si="4"/>
        <v>0</v>
      </c>
      <c r="J162" s="46">
        <f t="shared" si="5"/>
        <v>4333.87</v>
      </c>
    </row>
    <row r="163" spans="1:10" ht="24.75">
      <c r="A163" s="3" t="s">
        <v>344</v>
      </c>
      <c r="B163" s="4" t="s">
        <v>180</v>
      </c>
      <c r="C163" s="5" t="s">
        <v>181</v>
      </c>
      <c r="D163" s="4" t="s">
        <v>14</v>
      </c>
      <c r="E163" s="4" t="s">
        <v>74</v>
      </c>
      <c r="F163" s="6">
        <v>4</v>
      </c>
      <c r="G163" s="7">
        <v>1043.54</v>
      </c>
      <c r="H163" s="8">
        <v>4174.16</v>
      </c>
      <c r="I163" s="47">
        <f t="shared" si="4"/>
        <v>0</v>
      </c>
      <c r="J163" s="46">
        <f t="shared" si="5"/>
        <v>4174.16</v>
      </c>
    </row>
    <row r="164" spans="1:10" ht="24.75">
      <c r="A164" s="3" t="s">
        <v>345</v>
      </c>
      <c r="B164" s="4" t="s">
        <v>186</v>
      </c>
      <c r="C164" s="5" t="s">
        <v>187</v>
      </c>
      <c r="D164" s="4" t="s">
        <v>14</v>
      </c>
      <c r="E164" s="4" t="s">
        <v>130</v>
      </c>
      <c r="F164" s="6">
        <v>90</v>
      </c>
      <c r="G164" s="7">
        <v>15.85</v>
      </c>
      <c r="H164" s="8">
        <v>1426.5</v>
      </c>
      <c r="I164" s="47">
        <f t="shared" si="4"/>
        <v>0</v>
      </c>
      <c r="J164" s="46">
        <f t="shared" si="5"/>
        <v>1426.5</v>
      </c>
    </row>
    <row r="165" spans="1:10" ht="24.75">
      <c r="A165" s="3" t="s">
        <v>346</v>
      </c>
      <c r="B165" s="4" t="s">
        <v>183</v>
      </c>
      <c r="C165" s="5" t="s">
        <v>184</v>
      </c>
      <c r="D165" s="4" t="s">
        <v>14</v>
      </c>
      <c r="E165" s="4" t="s">
        <v>130</v>
      </c>
      <c r="F165" s="6">
        <v>249</v>
      </c>
      <c r="G165" s="7">
        <v>10.7</v>
      </c>
      <c r="H165" s="8">
        <v>2664.3</v>
      </c>
      <c r="I165" s="47">
        <f t="shared" si="4"/>
        <v>0</v>
      </c>
      <c r="J165" s="46">
        <f t="shared" si="5"/>
        <v>2664.3</v>
      </c>
    </row>
    <row r="166" spans="1:10" ht="20.100000000000001" customHeight="1">
      <c r="A166" s="48" t="s">
        <v>347</v>
      </c>
      <c r="B166" s="49" t="s">
        <v>348</v>
      </c>
      <c r="C166" s="49"/>
      <c r="D166" s="49"/>
      <c r="E166" s="49"/>
      <c r="F166" s="49"/>
      <c r="G166" s="49"/>
      <c r="H166" s="50">
        <v>1507.55</v>
      </c>
      <c r="I166" s="51">
        <f t="shared" si="4"/>
        <v>0</v>
      </c>
      <c r="J166" s="52">
        <f t="shared" si="5"/>
        <v>1507.55</v>
      </c>
    </row>
    <row r="167" spans="1:10" ht="16.5">
      <c r="A167" s="3" t="s">
        <v>349</v>
      </c>
      <c r="B167" s="4" t="s">
        <v>350</v>
      </c>
      <c r="C167" s="5" t="s">
        <v>351</v>
      </c>
      <c r="D167" s="4" t="s">
        <v>14</v>
      </c>
      <c r="E167" s="4" t="s">
        <v>45</v>
      </c>
      <c r="F167" s="6">
        <v>9.4499999999999993</v>
      </c>
      <c r="G167" s="7">
        <v>101.43</v>
      </c>
      <c r="H167" s="8">
        <v>958.51</v>
      </c>
      <c r="I167" s="47">
        <f t="shared" si="4"/>
        <v>0</v>
      </c>
      <c r="J167" s="46">
        <f t="shared" si="5"/>
        <v>958.51</v>
      </c>
    </row>
    <row r="168" spans="1:10" ht="16.5">
      <c r="A168" s="3" t="s">
        <v>352</v>
      </c>
      <c r="B168" s="4" t="s">
        <v>353</v>
      </c>
      <c r="C168" s="5" t="s">
        <v>354</v>
      </c>
      <c r="D168" s="4" t="s">
        <v>14</v>
      </c>
      <c r="E168" s="4" t="s">
        <v>45</v>
      </c>
      <c r="F168" s="6">
        <v>7.25</v>
      </c>
      <c r="G168" s="7">
        <v>75.73</v>
      </c>
      <c r="H168" s="8">
        <v>549.04</v>
      </c>
      <c r="I168" s="47">
        <f t="shared" si="4"/>
        <v>0</v>
      </c>
      <c r="J168" s="46">
        <f t="shared" si="5"/>
        <v>549.04</v>
      </c>
    </row>
    <row r="169" spans="1:10" ht="20.100000000000001" customHeight="1">
      <c r="A169" s="48" t="s">
        <v>355</v>
      </c>
      <c r="B169" s="49" t="s">
        <v>356</v>
      </c>
      <c r="C169" s="49"/>
      <c r="D169" s="49"/>
      <c r="E169" s="49"/>
      <c r="F169" s="49"/>
      <c r="G169" s="49"/>
      <c r="H169" s="50">
        <v>43022.48</v>
      </c>
      <c r="I169" s="51">
        <f t="shared" si="4"/>
        <v>0</v>
      </c>
      <c r="J169" s="52">
        <f t="shared" si="5"/>
        <v>43022.48</v>
      </c>
    </row>
    <row r="170" spans="1:10" ht="16.5">
      <c r="A170" s="3" t="s">
        <v>357</v>
      </c>
      <c r="B170" s="4" t="s">
        <v>358</v>
      </c>
      <c r="C170" s="5" t="s">
        <v>359</v>
      </c>
      <c r="D170" s="4" t="s">
        <v>14</v>
      </c>
      <c r="E170" s="4" t="s">
        <v>45</v>
      </c>
      <c r="F170" s="6">
        <v>21.8</v>
      </c>
      <c r="G170" s="7">
        <v>39.72</v>
      </c>
      <c r="H170" s="8">
        <v>865.9</v>
      </c>
      <c r="I170" s="47">
        <f t="shared" si="4"/>
        <v>0</v>
      </c>
      <c r="J170" s="46">
        <f t="shared" si="5"/>
        <v>865.9</v>
      </c>
    </row>
    <row r="171" spans="1:10" ht="41.25">
      <c r="A171" s="3" t="s">
        <v>360</v>
      </c>
      <c r="B171" s="4" t="s">
        <v>361</v>
      </c>
      <c r="C171" s="5" t="s">
        <v>362</v>
      </c>
      <c r="D171" s="4" t="s">
        <v>14</v>
      </c>
      <c r="E171" s="4" t="s">
        <v>15</v>
      </c>
      <c r="F171" s="6">
        <v>21.53</v>
      </c>
      <c r="G171" s="7">
        <v>123.41</v>
      </c>
      <c r="H171" s="8">
        <v>2657.02</v>
      </c>
      <c r="I171" s="47">
        <f t="shared" si="4"/>
        <v>0</v>
      </c>
      <c r="J171" s="46">
        <f t="shared" si="5"/>
        <v>2657.02</v>
      </c>
    </row>
    <row r="172" spans="1:10" ht="33">
      <c r="A172" s="3" t="s">
        <v>363</v>
      </c>
      <c r="B172" s="4" t="s">
        <v>364</v>
      </c>
      <c r="C172" s="5" t="s">
        <v>365</v>
      </c>
      <c r="D172" s="4" t="s">
        <v>14</v>
      </c>
      <c r="E172" s="4" t="s">
        <v>15</v>
      </c>
      <c r="F172" s="6">
        <v>262.27999999999997</v>
      </c>
      <c r="G172" s="7">
        <v>129.56</v>
      </c>
      <c r="H172" s="8">
        <v>33981</v>
      </c>
      <c r="I172" s="47">
        <f t="shared" si="4"/>
        <v>0</v>
      </c>
      <c r="J172" s="46">
        <f t="shared" si="5"/>
        <v>33981</v>
      </c>
    </row>
    <row r="173" spans="1:10" ht="57.75">
      <c r="A173" s="3" t="s">
        <v>366</v>
      </c>
      <c r="B173" s="4" t="s">
        <v>367</v>
      </c>
      <c r="C173" s="5" t="s">
        <v>368</v>
      </c>
      <c r="D173" s="4" t="s">
        <v>14</v>
      </c>
      <c r="E173" s="4" t="s">
        <v>369</v>
      </c>
      <c r="F173" s="6">
        <v>96</v>
      </c>
      <c r="G173" s="7">
        <v>37.89</v>
      </c>
      <c r="H173" s="8">
        <v>3637.44</v>
      </c>
      <c r="I173" s="47">
        <f t="shared" si="4"/>
        <v>0</v>
      </c>
      <c r="J173" s="46">
        <f t="shared" si="5"/>
        <v>3637.44</v>
      </c>
    </row>
    <row r="174" spans="1:10" ht="33">
      <c r="A174" s="3" t="s">
        <v>370</v>
      </c>
      <c r="B174" s="4" t="s">
        <v>371</v>
      </c>
      <c r="C174" s="5" t="s">
        <v>372</v>
      </c>
      <c r="D174" s="4" t="s">
        <v>14</v>
      </c>
      <c r="E174" s="4" t="s">
        <v>45</v>
      </c>
      <c r="F174" s="6">
        <v>48</v>
      </c>
      <c r="G174" s="7">
        <v>39.19</v>
      </c>
      <c r="H174" s="8">
        <v>1881.12</v>
      </c>
      <c r="I174" s="47">
        <f t="shared" si="4"/>
        <v>0</v>
      </c>
      <c r="J174" s="46">
        <f t="shared" si="5"/>
        <v>1881.12</v>
      </c>
    </row>
    <row r="175" spans="1:10" ht="20.100000000000001" customHeight="1">
      <c r="A175" s="48" t="s">
        <v>373</v>
      </c>
      <c r="B175" s="49" t="s">
        <v>374</v>
      </c>
      <c r="C175" s="49"/>
      <c r="D175" s="49"/>
      <c r="E175" s="49"/>
      <c r="F175" s="49"/>
      <c r="G175" s="49"/>
      <c r="H175" s="50">
        <v>24867.25</v>
      </c>
      <c r="I175" s="51">
        <f t="shared" si="4"/>
        <v>0</v>
      </c>
      <c r="J175" s="52">
        <f t="shared" si="5"/>
        <v>24867.25</v>
      </c>
    </row>
    <row r="176" spans="1:10" ht="20.100000000000001" customHeight="1">
      <c r="A176" s="48" t="s">
        <v>375</v>
      </c>
      <c r="B176" s="49" t="s">
        <v>376</v>
      </c>
      <c r="C176" s="49"/>
      <c r="D176" s="49"/>
      <c r="E176" s="49"/>
      <c r="F176" s="49"/>
      <c r="G176" s="49"/>
      <c r="H176" s="50">
        <v>4137.88</v>
      </c>
      <c r="I176" s="51">
        <f t="shared" si="4"/>
        <v>0</v>
      </c>
      <c r="J176" s="52">
        <f t="shared" si="5"/>
        <v>4137.88</v>
      </c>
    </row>
    <row r="177" spans="1:10" ht="33">
      <c r="A177" s="3" t="s">
        <v>377</v>
      </c>
      <c r="B177" s="4" t="s">
        <v>378</v>
      </c>
      <c r="C177" s="5" t="s">
        <v>379</v>
      </c>
      <c r="D177" s="4" t="s">
        <v>14</v>
      </c>
      <c r="E177" s="4" t="s">
        <v>15</v>
      </c>
      <c r="F177" s="6">
        <v>53.4</v>
      </c>
      <c r="G177" s="7">
        <v>6.45</v>
      </c>
      <c r="H177" s="8">
        <v>344.43</v>
      </c>
      <c r="I177" s="47">
        <f t="shared" si="4"/>
        <v>0</v>
      </c>
      <c r="J177" s="46">
        <f t="shared" si="5"/>
        <v>344.43</v>
      </c>
    </row>
    <row r="178" spans="1:10" ht="33">
      <c r="A178" s="3" t="s">
        <v>380</v>
      </c>
      <c r="B178" s="4" t="s">
        <v>381</v>
      </c>
      <c r="C178" s="5" t="s">
        <v>382</v>
      </c>
      <c r="D178" s="4" t="s">
        <v>14</v>
      </c>
      <c r="E178" s="4" t="s">
        <v>15</v>
      </c>
      <c r="F178" s="6">
        <v>37.04</v>
      </c>
      <c r="G178" s="7">
        <v>51.86</v>
      </c>
      <c r="H178" s="8">
        <v>1920.89</v>
      </c>
      <c r="I178" s="47">
        <f t="shared" si="4"/>
        <v>0</v>
      </c>
      <c r="J178" s="46">
        <f t="shared" si="5"/>
        <v>1920.89</v>
      </c>
    </row>
    <row r="179" spans="1:10" ht="41.25">
      <c r="A179" s="3" t="s">
        <v>383</v>
      </c>
      <c r="B179" s="4" t="s">
        <v>384</v>
      </c>
      <c r="C179" s="5" t="s">
        <v>385</v>
      </c>
      <c r="D179" s="4" t="s">
        <v>14</v>
      </c>
      <c r="E179" s="4" t="s">
        <v>15</v>
      </c>
      <c r="F179" s="6">
        <v>16.36</v>
      </c>
      <c r="G179" s="7">
        <v>50.92</v>
      </c>
      <c r="H179" s="8">
        <v>833.05</v>
      </c>
      <c r="I179" s="47">
        <f t="shared" si="4"/>
        <v>0</v>
      </c>
      <c r="J179" s="46">
        <f t="shared" si="5"/>
        <v>833.05</v>
      </c>
    </row>
    <row r="180" spans="1:10" ht="33">
      <c r="A180" s="3" t="s">
        <v>386</v>
      </c>
      <c r="B180" s="4" t="s">
        <v>387</v>
      </c>
      <c r="C180" s="5" t="s">
        <v>388</v>
      </c>
      <c r="D180" s="4" t="s">
        <v>14</v>
      </c>
      <c r="E180" s="4" t="s">
        <v>15</v>
      </c>
      <c r="F180" s="6">
        <v>12.75</v>
      </c>
      <c r="G180" s="7">
        <v>21.02</v>
      </c>
      <c r="H180" s="8">
        <v>268.01</v>
      </c>
      <c r="I180" s="47">
        <f t="shared" si="4"/>
        <v>0</v>
      </c>
      <c r="J180" s="46">
        <f t="shared" si="5"/>
        <v>268.01</v>
      </c>
    </row>
    <row r="181" spans="1:10" ht="24.75">
      <c r="A181" s="3" t="s">
        <v>389</v>
      </c>
      <c r="B181" s="4" t="s">
        <v>390</v>
      </c>
      <c r="C181" s="5" t="s">
        <v>391</v>
      </c>
      <c r="D181" s="4" t="s">
        <v>14</v>
      </c>
      <c r="E181" s="4" t="s">
        <v>15</v>
      </c>
      <c r="F181" s="6">
        <v>12.75</v>
      </c>
      <c r="G181" s="7">
        <v>60.51</v>
      </c>
      <c r="H181" s="8">
        <v>771.5</v>
      </c>
      <c r="I181" s="47">
        <f t="shared" si="4"/>
        <v>0</v>
      </c>
      <c r="J181" s="46">
        <f t="shared" si="5"/>
        <v>771.5</v>
      </c>
    </row>
    <row r="182" spans="1:10" ht="20.100000000000001" customHeight="1">
      <c r="A182" s="48" t="s">
        <v>392</v>
      </c>
      <c r="B182" s="49" t="s">
        <v>393</v>
      </c>
      <c r="C182" s="49"/>
      <c r="D182" s="49"/>
      <c r="E182" s="49"/>
      <c r="F182" s="49"/>
      <c r="G182" s="49"/>
      <c r="H182" s="50">
        <v>20729.37</v>
      </c>
      <c r="I182" s="51">
        <f t="shared" si="4"/>
        <v>0</v>
      </c>
      <c r="J182" s="52">
        <f t="shared" si="5"/>
        <v>20729.37</v>
      </c>
    </row>
    <row r="183" spans="1:10" ht="33">
      <c r="A183" s="3" t="s">
        <v>394</v>
      </c>
      <c r="B183" s="4" t="s">
        <v>395</v>
      </c>
      <c r="C183" s="5" t="s">
        <v>396</v>
      </c>
      <c r="D183" s="4" t="s">
        <v>14</v>
      </c>
      <c r="E183" s="4" t="s">
        <v>15</v>
      </c>
      <c r="F183" s="6">
        <v>233.36</v>
      </c>
      <c r="G183" s="7">
        <v>11.61</v>
      </c>
      <c r="H183" s="8">
        <v>2709.31</v>
      </c>
      <c r="I183" s="47">
        <f t="shared" si="4"/>
        <v>0</v>
      </c>
      <c r="J183" s="46">
        <f t="shared" si="5"/>
        <v>2709.31</v>
      </c>
    </row>
    <row r="184" spans="1:10" ht="41.25">
      <c r="A184" s="3" t="s">
        <v>397</v>
      </c>
      <c r="B184" s="4" t="s">
        <v>398</v>
      </c>
      <c r="C184" s="5" t="s">
        <v>399</v>
      </c>
      <c r="D184" s="4" t="s">
        <v>14</v>
      </c>
      <c r="E184" s="4" t="s">
        <v>15</v>
      </c>
      <c r="F184" s="6">
        <v>233.36</v>
      </c>
      <c r="G184" s="7">
        <v>77.22</v>
      </c>
      <c r="H184" s="8">
        <v>18020.060000000001</v>
      </c>
      <c r="I184" s="47">
        <f t="shared" si="4"/>
        <v>0</v>
      </c>
      <c r="J184" s="46">
        <f t="shared" si="5"/>
        <v>18020.060000000001</v>
      </c>
    </row>
    <row r="185" spans="1:10" ht="20.100000000000001" customHeight="1">
      <c r="A185" s="48" t="s">
        <v>400</v>
      </c>
      <c r="B185" s="49" t="s">
        <v>401</v>
      </c>
      <c r="C185" s="49"/>
      <c r="D185" s="49"/>
      <c r="E185" s="49"/>
      <c r="F185" s="49"/>
      <c r="G185" s="49"/>
      <c r="H185" s="50">
        <v>7350.69</v>
      </c>
      <c r="I185" s="51">
        <f t="shared" si="4"/>
        <v>0</v>
      </c>
      <c r="J185" s="52">
        <f t="shared" si="5"/>
        <v>7350.69</v>
      </c>
    </row>
    <row r="186" spans="1:10" ht="41.25">
      <c r="A186" s="3" t="s">
        <v>402</v>
      </c>
      <c r="B186" s="4" t="s">
        <v>403</v>
      </c>
      <c r="C186" s="5" t="s">
        <v>404</v>
      </c>
      <c r="D186" s="4" t="s">
        <v>14</v>
      </c>
      <c r="E186" s="4" t="s">
        <v>15</v>
      </c>
      <c r="F186" s="6">
        <v>12.75</v>
      </c>
      <c r="G186" s="7">
        <v>71.33</v>
      </c>
      <c r="H186" s="8">
        <v>909.46</v>
      </c>
      <c r="I186" s="47">
        <f t="shared" si="4"/>
        <v>0</v>
      </c>
      <c r="J186" s="46">
        <f t="shared" si="5"/>
        <v>909.46</v>
      </c>
    </row>
    <row r="187" spans="1:10" ht="33">
      <c r="A187" s="3" t="s">
        <v>405</v>
      </c>
      <c r="B187" s="4" t="s">
        <v>406</v>
      </c>
      <c r="C187" s="5" t="s">
        <v>407</v>
      </c>
      <c r="D187" s="4" t="s">
        <v>14</v>
      </c>
      <c r="E187" s="4" t="s">
        <v>15</v>
      </c>
      <c r="F187" s="6">
        <v>12.75</v>
      </c>
      <c r="G187" s="7">
        <v>152.27000000000001</v>
      </c>
      <c r="H187" s="8">
        <v>1941.44</v>
      </c>
      <c r="I187" s="47">
        <f t="shared" si="4"/>
        <v>0</v>
      </c>
      <c r="J187" s="46">
        <f t="shared" si="5"/>
        <v>1941.44</v>
      </c>
    </row>
    <row r="188" spans="1:10" ht="33">
      <c r="A188" s="3" t="s">
        <v>408</v>
      </c>
      <c r="B188" s="4" t="s">
        <v>409</v>
      </c>
      <c r="C188" s="5" t="s">
        <v>410</v>
      </c>
      <c r="D188" s="4" t="s">
        <v>411</v>
      </c>
      <c r="E188" s="4" t="s">
        <v>45</v>
      </c>
      <c r="F188" s="6">
        <v>21.8</v>
      </c>
      <c r="G188" s="7">
        <v>56.39</v>
      </c>
      <c r="H188" s="8">
        <v>1229.3</v>
      </c>
      <c r="I188" s="47">
        <f t="shared" si="4"/>
        <v>0</v>
      </c>
      <c r="J188" s="46">
        <f t="shared" si="5"/>
        <v>1229.3</v>
      </c>
    </row>
    <row r="189" spans="1:10" ht="33">
      <c r="A189" s="3" t="s">
        <v>412</v>
      </c>
      <c r="B189" s="4" t="s">
        <v>413</v>
      </c>
      <c r="C189" s="5" t="s">
        <v>414</v>
      </c>
      <c r="D189" s="4" t="s">
        <v>14</v>
      </c>
      <c r="E189" s="4" t="s">
        <v>15</v>
      </c>
      <c r="F189" s="6">
        <v>30</v>
      </c>
      <c r="G189" s="7">
        <v>60.04</v>
      </c>
      <c r="H189" s="8">
        <v>1801.2</v>
      </c>
      <c r="I189" s="47">
        <f t="shared" si="4"/>
        <v>0</v>
      </c>
      <c r="J189" s="46">
        <f t="shared" si="5"/>
        <v>1801.2</v>
      </c>
    </row>
    <row r="190" spans="1:10" ht="33">
      <c r="A190" s="3" t="s">
        <v>415</v>
      </c>
      <c r="B190" s="4" t="s">
        <v>416</v>
      </c>
      <c r="C190" s="5" t="s">
        <v>417</v>
      </c>
      <c r="D190" s="4" t="s">
        <v>14</v>
      </c>
      <c r="E190" s="4" t="s">
        <v>15</v>
      </c>
      <c r="F190" s="6">
        <v>16.36</v>
      </c>
      <c r="G190" s="7">
        <v>89.81</v>
      </c>
      <c r="H190" s="8">
        <v>1469.29</v>
      </c>
      <c r="I190" s="47">
        <f t="shared" si="4"/>
        <v>0</v>
      </c>
      <c r="J190" s="46">
        <f t="shared" si="5"/>
        <v>1469.29</v>
      </c>
    </row>
    <row r="191" spans="1:10" ht="20.100000000000001" customHeight="1">
      <c r="A191" s="48" t="s">
        <v>418</v>
      </c>
      <c r="B191" s="49" t="s">
        <v>419</v>
      </c>
      <c r="C191" s="49"/>
      <c r="D191" s="49"/>
      <c r="E191" s="49"/>
      <c r="F191" s="49"/>
      <c r="G191" s="49"/>
      <c r="H191" s="50">
        <v>2871.27</v>
      </c>
      <c r="I191" s="51">
        <f t="shared" si="4"/>
        <v>0</v>
      </c>
      <c r="J191" s="52">
        <f t="shared" si="5"/>
        <v>2871.27</v>
      </c>
    </row>
    <row r="192" spans="1:10" ht="16.5">
      <c r="A192" s="3" t="s">
        <v>420</v>
      </c>
      <c r="B192" s="4" t="s">
        <v>421</v>
      </c>
      <c r="C192" s="5" t="s">
        <v>422</v>
      </c>
      <c r="D192" s="4" t="s">
        <v>14</v>
      </c>
      <c r="E192" s="4" t="s">
        <v>45</v>
      </c>
      <c r="F192" s="6">
        <v>1</v>
      </c>
      <c r="G192" s="7">
        <v>179.67</v>
      </c>
      <c r="H192" s="8">
        <v>179.67</v>
      </c>
      <c r="I192" s="47">
        <f t="shared" si="4"/>
        <v>0</v>
      </c>
      <c r="J192" s="46">
        <f t="shared" si="5"/>
        <v>179.67</v>
      </c>
    </row>
    <row r="193" spans="1:10" ht="24.75">
      <c r="A193" s="3" t="s">
        <v>423</v>
      </c>
      <c r="B193" s="4" t="s">
        <v>424</v>
      </c>
      <c r="C193" s="5" t="s">
        <v>425</v>
      </c>
      <c r="D193" s="4" t="s">
        <v>14</v>
      </c>
      <c r="E193" s="4" t="s">
        <v>45</v>
      </c>
      <c r="F193" s="6">
        <v>11.38</v>
      </c>
      <c r="G193" s="7">
        <v>236.52</v>
      </c>
      <c r="H193" s="8">
        <v>2691.6</v>
      </c>
      <c r="I193" s="47">
        <f t="shared" si="4"/>
        <v>0</v>
      </c>
      <c r="J193" s="46">
        <f t="shared" si="5"/>
        <v>2691.6</v>
      </c>
    </row>
    <row r="194" spans="1:10" ht="20.100000000000001" customHeight="1">
      <c r="A194" s="48" t="s">
        <v>426</v>
      </c>
      <c r="B194" s="49" t="s">
        <v>427</v>
      </c>
      <c r="C194" s="49"/>
      <c r="D194" s="49"/>
      <c r="E194" s="49"/>
      <c r="F194" s="49"/>
      <c r="G194" s="49"/>
      <c r="H194" s="50">
        <v>15200</v>
      </c>
      <c r="I194" s="51">
        <f t="shared" si="4"/>
        <v>0</v>
      </c>
      <c r="J194" s="52">
        <f t="shared" si="5"/>
        <v>15200</v>
      </c>
    </row>
    <row r="195" spans="1:10" ht="20.100000000000001" customHeight="1">
      <c r="A195" s="48" t="s">
        <v>428</v>
      </c>
      <c r="B195" s="49" t="s">
        <v>429</v>
      </c>
      <c r="C195" s="49"/>
      <c r="D195" s="49"/>
      <c r="E195" s="49"/>
      <c r="F195" s="49"/>
      <c r="G195" s="49"/>
      <c r="H195" s="50">
        <v>12632.39</v>
      </c>
      <c r="I195" s="51">
        <f t="shared" si="4"/>
        <v>0</v>
      </c>
      <c r="J195" s="52">
        <f t="shared" si="5"/>
        <v>12632.39</v>
      </c>
    </row>
    <row r="196" spans="1:10" ht="33">
      <c r="A196" s="3" t="s">
        <v>430</v>
      </c>
      <c r="B196" s="4" t="s">
        <v>431</v>
      </c>
      <c r="C196" s="5" t="s">
        <v>432</v>
      </c>
      <c r="D196" s="4" t="s">
        <v>14</v>
      </c>
      <c r="E196" s="4" t="s">
        <v>45</v>
      </c>
      <c r="F196" s="6">
        <v>34</v>
      </c>
      <c r="G196" s="7">
        <v>40.729999999999997</v>
      </c>
      <c r="H196" s="8">
        <v>1384.82</v>
      </c>
      <c r="I196" s="47">
        <f t="shared" si="4"/>
        <v>0</v>
      </c>
      <c r="J196" s="46">
        <f t="shared" si="5"/>
        <v>1384.82</v>
      </c>
    </row>
    <row r="197" spans="1:10" ht="33">
      <c r="A197" s="3" t="s">
        <v>433</v>
      </c>
      <c r="B197" s="4" t="s">
        <v>434</v>
      </c>
      <c r="C197" s="5" t="s">
        <v>435</v>
      </c>
      <c r="D197" s="4" t="s">
        <v>14</v>
      </c>
      <c r="E197" s="4" t="s">
        <v>15</v>
      </c>
      <c r="F197" s="6">
        <v>1.1200000000000001</v>
      </c>
      <c r="G197" s="7">
        <v>950.75</v>
      </c>
      <c r="H197" s="8">
        <v>1064.8399999999999</v>
      </c>
      <c r="I197" s="47">
        <f t="shared" si="4"/>
        <v>0</v>
      </c>
      <c r="J197" s="46">
        <f t="shared" si="5"/>
        <v>1064.8399999999999</v>
      </c>
    </row>
    <row r="198" spans="1:10" ht="49.5">
      <c r="A198" s="3" t="s">
        <v>436</v>
      </c>
      <c r="B198" s="4" t="s">
        <v>434</v>
      </c>
      <c r="C198" s="5" t="s">
        <v>437</v>
      </c>
      <c r="D198" s="4" t="s">
        <v>14</v>
      </c>
      <c r="E198" s="4" t="s">
        <v>15</v>
      </c>
      <c r="F198" s="6">
        <v>9</v>
      </c>
      <c r="G198" s="7">
        <v>950.75</v>
      </c>
      <c r="H198" s="8">
        <v>8556.75</v>
      </c>
      <c r="I198" s="47">
        <f t="shared" ref="I198:I261" si="6">$I$3</f>
        <v>0</v>
      </c>
      <c r="J198" s="46">
        <f t="shared" ref="J198:J261" si="7">H198-(H198*I198)</f>
        <v>8556.75</v>
      </c>
    </row>
    <row r="199" spans="1:10" ht="24.75">
      <c r="A199" s="3" t="s">
        <v>438</v>
      </c>
      <c r="B199" s="4" t="s">
        <v>439</v>
      </c>
      <c r="C199" s="5" t="s">
        <v>440</v>
      </c>
      <c r="D199" s="4" t="s">
        <v>14</v>
      </c>
      <c r="E199" s="4" t="s">
        <v>45</v>
      </c>
      <c r="F199" s="6">
        <v>34</v>
      </c>
      <c r="G199" s="7">
        <v>29.47</v>
      </c>
      <c r="H199" s="8">
        <v>1001.98</v>
      </c>
      <c r="I199" s="47">
        <f t="shared" si="6"/>
        <v>0</v>
      </c>
      <c r="J199" s="46">
        <f t="shared" si="7"/>
        <v>1001.98</v>
      </c>
    </row>
    <row r="200" spans="1:10">
      <c r="A200" s="3" t="s">
        <v>441</v>
      </c>
      <c r="B200" s="4" t="s">
        <v>442</v>
      </c>
      <c r="C200" s="5" t="s">
        <v>443</v>
      </c>
      <c r="D200" s="4" t="s">
        <v>14</v>
      </c>
      <c r="E200" s="4" t="s">
        <v>38</v>
      </c>
      <c r="F200" s="6">
        <v>16</v>
      </c>
      <c r="G200" s="7">
        <v>39</v>
      </c>
      <c r="H200" s="8">
        <v>624</v>
      </c>
      <c r="I200" s="47">
        <f t="shared" si="6"/>
        <v>0</v>
      </c>
      <c r="J200" s="46">
        <f t="shared" si="7"/>
        <v>624</v>
      </c>
    </row>
    <row r="201" spans="1:10" ht="20.100000000000001" customHeight="1">
      <c r="A201" s="48" t="s">
        <v>444</v>
      </c>
      <c r="B201" s="49" t="s">
        <v>445</v>
      </c>
      <c r="C201" s="49"/>
      <c r="D201" s="49"/>
      <c r="E201" s="49"/>
      <c r="F201" s="49"/>
      <c r="G201" s="49"/>
      <c r="H201" s="50">
        <v>2567.61</v>
      </c>
      <c r="I201" s="51">
        <f t="shared" si="6"/>
        <v>0</v>
      </c>
      <c r="J201" s="52">
        <f t="shared" si="7"/>
        <v>2567.61</v>
      </c>
    </row>
    <row r="202" spans="1:10" ht="20.100000000000001" customHeight="1">
      <c r="A202" s="48" t="s">
        <v>446</v>
      </c>
      <c r="B202" s="49" t="s">
        <v>447</v>
      </c>
      <c r="C202" s="49"/>
      <c r="D202" s="49"/>
      <c r="E202" s="49"/>
      <c r="F202" s="49"/>
      <c r="G202" s="49"/>
      <c r="H202" s="50">
        <v>1417.89</v>
      </c>
      <c r="I202" s="51">
        <f t="shared" si="6"/>
        <v>0</v>
      </c>
      <c r="J202" s="52">
        <f t="shared" si="7"/>
        <v>1417.89</v>
      </c>
    </row>
    <row r="203" spans="1:10" ht="33">
      <c r="A203" s="3" t="s">
        <v>448</v>
      </c>
      <c r="B203" s="4" t="s">
        <v>449</v>
      </c>
      <c r="C203" s="5" t="s">
        <v>450</v>
      </c>
      <c r="D203" s="4" t="s">
        <v>14</v>
      </c>
      <c r="E203" s="4" t="s">
        <v>25</v>
      </c>
      <c r="F203" s="6">
        <v>1</v>
      </c>
      <c r="G203" s="7">
        <v>1417.89</v>
      </c>
      <c r="H203" s="8">
        <v>1417.89</v>
      </c>
      <c r="I203" s="47">
        <f t="shared" si="6"/>
        <v>0</v>
      </c>
      <c r="J203" s="46">
        <f t="shared" si="7"/>
        <v>1417.89</v>
      </c>
    </row>
    <row r="204" spans="1:10" ht="20.100000000000001" customHeight="1">
      <c r="A204" s="48" t="s">
        <v>451</v>
      </c>
      <c r="B204" s="49" t="s">
        <v>452</v>
      </c>
      <c r="C204" s="49"/>
      <c r="D204" s="49"/>
      <c r="E204" s="49"/>
      <c r="F204" s="49"/>
      <c r="G204" s="49"/>
      <c r="H204" s="50">
        <v>1149.72</v>
      </c>
      <c r="I204" s="51">
        <f t="shared" si="6"/>
        <v>0</v>
      </c>
      <c r="J204" s="52">
        <f t="shared" si="7"/>
        <v>1149.72</v>
      </c>
    </row>
    <row r="205" spans="1:10" ht="41.25">
      <c r="A205" s="3" t="s">
        <v>453</v>
      </c>
      <c r="B205" s="4" t="s">
        <v>454</v>
      </c>
      <c r="C205" s="5" t="s">
        <v>455</v>
      </c>
      <c r="D205" s="4" t="s">
        <v>14</v>
      </c>
      <c r="E205" s="4" t="s">
        <v>25</v>
      </c>
      <c r="F205" s="6">
        <v>1</v>
      </c>
      <c r="G205" s="7">
        <v>1149.72</v>
      </c>
      <c r="H205" s="8">
        <v>1149.72</v>
      </c>
      <c r="I205" s="47">
        <f t="shared" si="6"/>
        <v>0</v>
      </c>
      <c r="J205" s="46">
        <f t="shared" si="7"/>
        <v>1149.72</v>
      </c>
    </row>
    <row r="206" spans="1:10" ht="20.100000000000001" customHeight="1">
      <c r="A206" s="48" t="s">
        <v>456</v>
      </c>
      <c r="B206" s="49" t="s">
        <v>457</v>
      </c>
      <c r="C206" s="49"/>
      <c r="D206" s="49"/>
      <c r="E206" s="49"/>
      <c r="F206" s="49"/>
      <c r="G206" s="49"/>
      <c r="H206" s="50">
        <v>24527.25</v>
      </c>
      <c r="I206" s="51">
        <f t="shared" si="6"/>
        <v>0</v>
      </c>
      <c r="J206" s="52">
        <f t="shared" si="7"/>
        <v>24527.25</v>
      </c>
    </row>
    <row r="207" spans="1:10" ht="33">
      <c r="A207" s="3" t="s">
        <v>458</v>
      </c>
      <c r="B207" s="4" t="s">
        <v>459</v>
      </c>
      <c r="C207" s="5" t="s">
        <v>460</v>
      </c>
      <c r="D207" s="4" t="s">
        <v>14</v>
      </c>
      <c r="E207" s="4" t="s">
        <v>130</v>
      </c>
      <c r="F207" s="6">
        <v>370</v>
      </c>
      <c r="G207" s="7">
        <v>16.82</v>
      </c>
      <c r="H207" s="8">
        <v>6223.4</v>
      </c>
      <c r="I207" s="47">
        <f t="shared" si="6"/>
        <v>0</v>
      </c>
      <c r="J207" s="46">
        <f t="shared" si="7"/>
        <v>6223.4</v>
      </c>
    </row>
    <row r="208" spans="1:10" ht="41.25">
      <c r="A208" s="3" t="s">
        <v>461</v>
      </c>
      <c r="B208" s="4" t="s">
        <v>462</v>
      </c>
      <c r="C208" s="5" t="s">
        <v>463</v>
      </c>
      <c r="D208" s="4" t="s">
        <v>14</v>
      </c>
      <c r="E208" s="4" t="s">
        <v>130</v>
      </c>
      <c r="F208" s="6">
        <v>220</v>
      </c>
      <c r="G208" s="7">
        <v>15.62</v>
      </c>
      <c r="H208" s="8">
        <v>3436.4</v>
      </c>
      <c r="I208" s="47">
        <f t="shared" si="6"/>
        <v>0</v>
      </c>
      <c r="J208" s="46">
        <f t="shared" si="7"/>
        <v>3436.4</v>
      </c>
    </row>
    <row r="209" spans="1:10" ht="16.5">
      <c r="A209" s="3" t="s">
        <v>464</v>
      </c>
      <c r="B209" s="4" t="s">
        <v>465</v>
      </c>
      <c r="C209" s="5" t="s">
        <v>466</v>
      </c>
      <c r="D209" s="4" t="s">
        <v>14</v>
      </c>
      <c r="E209" s="4" t="s">
        <v>130</v>
      </c>
      <c r="F209" s="6">
        <v>30</v>
      </c>
      <c r="G209" s="7">
        <v>11.16</v>
      </c>
      <c r="H209" s="8">
        <v>334.8</v>
      </c>
      <c r="I209" s="47">
        <f t="shared" si="6"/>
        <v>0</v>
      </c>
      <c r="J209" s="46">
        <f t="shared" si="7"/>
        <v>334.8</v>
      </c>
    </row>
    <row r="210" spans="1:10" ht="16.5">
      <c r="A210" s="3" t="s">
        <v>467</v>
      </c>
      <c r="B210" s="4" t="s">
        <v>468</v>
      </c>
      <c r="C210" s="5" t="s">
        <v>469</v>
      </c>
      <c r="D210" s="4" t="s">
        <v>14</v>
      </c>
      <c r="E210" s="4" t="s">
        <v>15</v>
      </c>
      <c r="F210" s="6">
        <v>136</v>
      </c>
      <c r="G210" s="7">
        <v>88.55</v>
      </c>
      <c r="H210" s="8">
        <v>12042.8</v>
      </c>
      <c r="I210" s="47">
        <f t="shared" si="6"/>
        <v>0</v>
      </c>
      <c r="J210" s="46">
        <f t="shared" si="7"/>
        <v>12042.8</v>
      </c>
    </row>
    <row r="211" spans="1:10" ht="16.5">
      <c r="A211" s="3" t="s">
        <v>470</v>
      </c>
      <c r="B211" s="4" t="s">
        <v>471</v>
      </c>
      <c r="C211" s="5" t="s">
        <v>472</v>
      </c>
      <c r="D211" s="4" t="s">
        <v>24</v>
      </c>
      <c r="E211" s="4" t="s">
        <v>45</v>
      </c>
      <c r="F211" s="6">
        <v>9</v>
      </c>
      <c r="G211" s="7">
        <v>103.65</v>
      </c>
      <c r="H211" s="8">
        <v>932.85</v>
      </c>
      <c r="I211" s="47">
        <f t="shared" si="6"/>
        <v>0</v>
      </c>
      <c r="J211" s="46">
        <f t="shared" si="7"/>
        <v>932.85</v>
      </c>
    </row>
    <row r="212" spans="1:10" ht="33">
      <c r="A212" s="3" t="s">
        <v>473</v>
      </c>
      <c r="B212" s="4" t="s">
        <v>474</v>
      </c>
      <c r="C212" s="5" t="s">
        <v>475</v>
      </c>
      <c r="D212" s="4" t="s">
        <v>14</v>
      </c>
      <c r="E212" s="4" t="s">
        <v>15</v>
      </c>
      <c r="F212" s="6">
        <v>50</v>
      </c>
      <c r="G212" s="7">
        <v>16</v>
      </c>
      <c r="H212" s="8">
        <v>800</v>
      </c>
      <c r="I212" s="47">
        <f t="shared" si="6"/>
        <v>0</v>
      </c>
      <c r="J212" s="46">
        <f t="shared" si="7"/>
        <v>800</v>
      </c>
    </row>
    <row r="213" spans="1:10" ht="24.75">
      <c r="A213" s="3" t="s">
        <v>476</v>
      </c>
      <c r="B213" s="4" t="s">
        <v>477</v>
      </c>
      <c r="C213" s="5" t="s">
        <v>478</v>
      </c>
      <c r="D213" s="4" t="s">
        <v>14</v>
      </c>
      <c r="E213" s="4" t="s">
        <v>15</v>
      </c>
      <c r="F213" s="6">
        <v>50</v>
      </c>
      <c r="G213" s="7">
        <v>15.14</v>
      </c>
      <c r="H213" s="8">
        <v>757</v>
      </c>
      <c r="I213" s="47">
        <f t="shared" si="6"/>
        <v>0</v>
      </c>
      <c r="J213" s="46">
        <f t="shared" si="7"/>
        <v>757</v>
      </c>
    </row>
    <row r="214" spans="1:10" ht="20.100000000000001" customHeight="1">
      <c r="A214" s="48" t="s">
        <v>479</v>
      </c>
      <c r="B214" s="49" t="s">
        <v>480</v>
      </c>
      <c r="C214" s="49"/>
      <c r="D214" s="49"/>
      <c r="E214" s="49"/>
      <c r="F214" s="49"/>
      <c r="G214" s="49"/>
      <c r="H214" s="50">
        <v>1394.6</v>
      </c>
      <c r="I214" s="51">
        <f t="shared" si="6"/>
        <v>0</v>
      </c>
      <c r="J214" s="52">
        <f t="shared" si="7"/>
        <v>1394.6</v>
      </c>
    </row>
    <row r="215" spans="1:10" ht="24.75">
      <c r="A215" s="3" t="s">
        <v>481</v>
      </c>
      <c r="B215" s="4" t="s">
        <v>482</v>
      </c>
      <c r="C215" s="5" t="s">
        <v>483</v>
      </c>
      <c r="D215" s="4" t="s">
        <v>14</v>
      </c>
      <c r="E215" s="4" t="s">
        <v>15</v>
      </c>
      <c r="F215" s="6">
        <v>12.75</v>
      </c>
      <c r="G215" s="7">
        <v>109.38</v>
      </c>
      <c r="H215" s="8">
        <v>1394.6</v>
      </c>
      <c r="I215" s="47">
        <f t="shared" si="6"/>
        <v>0</v>
      </c>
      <c r="J215" s="46">
        <f t="shared" si="7"/>
        <v>1394.6</v>
      </c>
    </row>
    <row r="216" spans="1:10" ht="20.100000000000001" customHeight="1">
      <c r="A216" s="48" t="s">
        <v>484</v>
      </c>
      <c r="B216" s="49" t="s">
        <v>485</v>
      </c>
      <c r="C216" s="49"/>
      <c r="D216" s="49"/>
      <c r="E216" s="49"/>
      <c r="F216" s="49"/>
      <c r="G216" s="49"/>
      <c r="H216" s="50">
        <v>10883.11</v>
      </c>
      <c r="I216" s="51">
        <f t="shared" si="6"/>
        <v>0</v>
      </c>
      <c r="J216" s="52">
        <f t="shared" si="7"/>
        <v>10883.11</v>
      </c>
    </row>
    <row r="217" spans="1:10" ht="20.100000000000001" customHeight="1">
      <c r="A217" s="48" t="s">
        <v>486</v>
      </c>
      <c r="B217" s="49" t="s">
        <v>487</v>
      </c>
      <c r="C217" s="49"/>
      <c r="D217" s="49"/>
      <c r="E217" s="49"/>
      <c r="F217" s="49"/>
      <c r="G217" s="49"/>
      <c r="H217" s="50">
        <v>3623.7</v>
      </c>
      <c r="I217" s="51">
        <f t="shared" si="6"/>
        <v>0</v>
      </c>
      <c r="J217" s="52">
        <f t="shared" si="7"/>
        <v>3623.7</v>
      </c>
    </row>
    <row r="218" spans="1:10" ht="16.5">
      <c r="A218" s="3" t="s">
        <v>488</v>
      </c>
      <c r="B218" s="4" t="s">
        <v>489</v>
      </c>
      <c r="C218" s="5" t="s">
        <v>490</v>
      </c>
      <c r="D218" s="4" t="s">
        <v>14</v>
      </c>
      <c r="E218" s="4" t="s">
        <v>15</v>
      </c>
      <c r="F218" s="6">
        <v>12.75</v>
      </c>
      <c r="G218" s="7">
        <v>30.31</v>
      </c>
      <c r="H218" s="8">
        <v>386.45</v>
      </c>
      <c r="I218" s="47">
        <f t="shared" si="6"/>
        <v>0</v>
      </c>
      <c r="J218" s="46">
        <f t="shared" si="7"/>
        <v>386.45</v>
      </c>
    </row>
    <row r="219" spans="1:10" ht="16.5">
      <c r="A219" s="3" t="s">
        <v>491</v>
      </c>
      <c r="B219" s="4" t="s">
        <v>492</v>
      </c>
      <c r="C219" s="5" t="s">
        <v>493</v>
      </c>
      <c r="D219" s="4" t="s">
        <v>14</v>
      </c>
      <c r="E219" s="4" t="s">
        <v>15</v>
      </c>
      <c r="F219" s="6">
        <v>115</v>
      </c>
      <c r="G219" s="7">
        <v>6.69</v>
      </c>
      <c r="H219" s="8">
        <v>769.35</v>
      </c>
      <c r="I219" s="47">
        <f t="shared" si="6"/>
        <v>0</v>
      </c>
      <c r="J219" s="46">
        <f t="shared" si="7"/>
        <v>769.35</v>
      </c>
    </row>
    <row r="220" spans="1:10" ht="16.5">
      <c r="A220" s="3" t="s">
        <v>494</v>
      </c>
      <c r="B220" s="4" t="s">
        <v>495</v>
      </c>
      <c r="C220" s="5" t="s">
        <v>496</v>
      </c>
      <c r="D220" s="4" t="s">
        <v>14</v>
      </c>
      <c r="E220" s="4" t="s">
        <v>15</v>
      </c>
      <c r="F220" s="6">
        <v>115</v>
      </c>
      <c r="G220" s="7">
        <v>21.46</v>
      </c>
      <c r="H220" s="8">
        <v>2467.9</v>
      </c>
      <c r="I220" s="47">
        <f t="shared" si="6"/>
        <v>0</v>
      </c>
      <c r="J220" s="46">
        <f t="shared" si="7"/>
        <v>2467.9</v>
      </c>
    </row>
    <row r="221" spans="1:10" ht="20.100000000000001" customHeight="1">
      <c r="A221" s="48" t="s">
        <v>497</v>
      </c>
      <c r="B221" s="49" t="s">
        <v>498</v>
      </c>
      <c r="C221" s="49"/>
      <c r="D221" s="49"/>
      <c r="E221" s="49"/>
      <c r="F221" s="49"/>
      <c r="G221" s="49"/>
      <c r="H221" s="50">
        <v>868.21</v>
      </c>
      <c r="I221" s="51">
        <f t="shared" si="6"/>
        <v>0</v>
      </c>
      <c r="J221" s="52">
        <f t="shared" si="7"/>
        <v>868.21</v>
      </c>
    </row>
    <row r="222" spans="1:10" ht="16.5">
      <c r="A222" s="3" t="s">
        <v>499</v>
      </c>
      <c r="B222" s="4" t="s">
        <v>500</v>
      </c>
      <c r="C222" s="5" t="s">
        <v>501</v>
      </c>
      <c r="D222" s="4" t="s">
        <v>14</v>
      </c>
      <c r="E222" s="4" t="s">
        <v>15</v>
      </c>
      <c r="F222" s="6">
        <v>37.04</v>
      </c>
      <c r="G222" s="7">
        <v>5.33</v>
      </c>
      <c r="H222" s="8">
        <v>197.42</v>
      </c>
      <c r="I222" s="47">
        <f t="shared" si="6"/>
        <v>0</v>
      </c>
      <c r="J222" s="46">
        <f t="shared" si="7"/>
        <v>197.42</v>
      </c>
    </row>
    <row r="223" spans="1:10" ht="16.5">
      <c r="A223" s="3" t="s">
        <v>502</v>
      </c>
      <c r="B223" s="4" t="s">
        <v>503</v>
      </c>
      <c r="C223" s="5" t="s">
        <v>504</v>
      </c>
      <c r="D223" s="4" t="s">
        <v>14</v>
      </c>
      <c r="E223" s="4" t="s">
        <v>15</v>
      </c>
      <c r="F223" s="6">
        <v>37.04</v>
      </c>
      <c r="G223" s="7">
        <v>18.11</v>
      </c>
      <c r="H223" s="8">
        <v>670.79</v>
      </c>
      <c r="I223" s="47">
        <f t="shared" si="6"/>
        <v>0</v>
      </c>
      <c r="J223" s="46">
        <f t="shared" si="7"/>
        <v>670.79</v>
      </c>
    </row>
    <row r="224" spans="1:10" ht="20.100000000000001" customHeight="1">
      <c r="A224" s="48" t="s">
        <v>505</v>
      </c>
      <c r="B224" s="49" t="s">
        <v>506</v>
      </c>
      <c r="C224" s="49"/>
      <c r="D224" s="49"/>
      <c r="E224" s="49"/>
      <c r="F224" s="49"/>
      <c r="G224" s="49"/>
      <c r="H224" s="50">
        <v>6391.2</v>
      </c>
      <c r="I224" s="51">
        <f t="shared" si="6"/>
        <v>0</v>
      </c>
      <c r="J224" s="52">
        <f t="shared" si="7"/>
        <v>6391.2</v>
      </c>
    </row>
    <row r="225" spans="1:10" ht="24.75">
      <c r="A225" s="3" t="s">
        <v>507</v>
      </c>
      <c r="B225" s="4" t="s">
        <v>508</v>
      </c>
      <c r="C225" s="5" t="s">
        <v>509</v>
      </c>
      <c r="D225" s="4" t="s">
        <v>14</v>
      </c>
      <c r="E225" s="4" t="s">
        <v>15</v>
      </c>
      <c r="F225" s="6">
        <v>240</v>
      </c>
      <c r="G225" s="7">
        <v>5.78</v>
      </c>
      <c r="H225" s="8">
        <v>1387.2</v>
      </c>
      <c r="I225" s="47">
        <f t="shared" si="6"/>
        <v>0</v>
      </c>
      <c r="J225" s="46">
        <f t="shared" si="7"/>
        <v>1387.2</v>
      </c>
    </row>
    <row r="226" spans="1:10" ht="24.75">
      <c r="A226" s="3" t="s">
        <v>510</v>
      </c>
      <c r="B226" s="4" t="s">
        <v>511</v>
      </c>
      <c r="C226" s="5" t="s">
        <v>512</v>
      </c>
      <c r="D226" s="4" t="s">
        <v>14</v>
      </c>
      <c r="E226" s="4" t="s">
        <v>15</v>
      </c>
      <c r="F226" s="6">
        <v>240</v>
      </c>
      <c r="G226" s="7">
        <v>20.85</v>
      </c>
      <c r="H226" s="8">
        <v>5004</v>
      </c>
      <c r="I226" s="47">
        <f t="shared" si="6"/>
        <v>0</v>
      </c>
      <c r="J226" s="46">
        <f t="shared" si="7"/>
        <v>5004</v>
      </c>
    </row>
    <row r="227" spans="1:10" ht="20.100000000000001" customHeight="1">
      <c r="A227" s="48" t="s">
        <v>513</v>
      </c>
      <c r="B227" s="49" t="s">
        <v>514</v>
      </c>
      <c r="C227" s="49"/>
      <c r="D227" s="49"/>
      <c r="E227" s="49"/>
      <c r="F227" s="49"/>
      <c r="G227" s="49"/>
      <c r="H227" s="50">
        <v>117717.89</v>
      </c>
      <c r="I227" s="51">
        <f t="shared" si="6"/>
        <v>0</v>
      </c>
      <c r="J227" s="52">
        <f t="shared" si="7"/>
        <v>117717.89</v>
      </c>
    </row>
    <row r="228" spans="1:10" ht="20.100000000000001" customHeight="1">
      <c r="A228" s="48" t="s">
        <v>515</v>
      </c>
      <c r="B228" s="49" t="s">
        <v>516</v>
      </c>
      <c r="C228" s="49"/>
      <c r="D228" s="49"/>
      <c r="E228" s="49"/>
      <c r="F228" s="49"/>
      <c r="G228" s="49"/>
      <c r="H228" s="50">
        <v>13740.62</v>
      </c>
      <c r="I228" s="51">
        <f t="shared" si="6"/>
        <v>0</v>
      </c>
      <c r="J228" s="52">
        <f t="shared" si="7"/>
        <v>13740.62</v>
      </c>
    </row>
    <row r="229" spans="1:10" ht="24.75">
      <c r="A229" s="3" t="s">
        <v>517</v>
      </c>
      <c r="B229" s="4" t="s">
        <v>518</v>
      </c>
      <c r="C229" s="5" t="s">
        <v>519</v>
      </c>
      <c r="D229" s="4" t="s">
        <v>301</v>
      </c>
      <c r="E229" s="4" t="s">
        <v>520</v>
      </c>
      <c r="F229" s="6">
        <v>90</v>
      </c>
      <c r="G229" s="7">
        <v>29.29</v>
      </c>
      <c r="H229" s="8">
        <v>2636.1</v>
      </c>
      <c r="I229" s="47">
        <f t="shared" si="6"/>
        <v>0</v>
      </c>
      <c r="J229" s="46">
        <f t="shared" si="7"/>
        <v>2636.1</v>
      </c>
    </row>
    <row r="230" spans="1:10" ht="16.5">
      <c r="A230" s="3" t="s">
        <v>521</v>
      </c>
      <c r="B230" s="4" t="s">
        <v>522</v>
      </c>
      <c r="C230" s="5" t="s">
        <v>523</v>
      </c>
      <c r="D230" s="4" t="s">
        <v>323</v>
      </c>
      <c r="E230" s="4" t="s">
        <v>45</v>
      </c>
      <c r="F230" s="6">
        <v>60</v>
      </c>
      <c r="G230" s="7">
        <v>29.53</v>
      </c>
      <c r="H230" s="8">
        <v>1771.8</v>
      </c>
      <c r="I230" s="47">
        <f t="shared" si="6"/>
        <v>0</v>
      </c>
      <c r="J230" s="46">
        <f t="shared" si="7"/>
        <v>1771.8</v>
      </c>
    </row>
    <row r="231" spans="1:10" ht="24.75">
      <c r="A231" s="3" t="s">
        <v>524</v>
      </c>
      <c r="B231" s="4" t="s">
        <v>525</v>
      </c>
      <c r="C231" s="5" t="s">
        <v>526</v>
      </c>
      <c r="D231" s="4" t="s">
        <v>14</v>
      </c>
      <c r="E231" s="4" t="s">
        <v>45</v>
      </c>
      <c r="F231" s="6">
        <v>256</v>
      </c>
      <c r="G231" s="7">
        <v>23.97</v>
      </c>
      <c r="H231" s="8">
        <v>6136.32</v>
      </c>
      <c r="I231" s="47">
        <f t="shared" si="6"/>
        <v>0</v>
      </c>
      <c r="J231" s="46">
        <f t="shared" si="7"/>
        <v>6136.32</v>
      </c>
    </row>
    <row r="232" spans="1:10" ht="24.75">
      <c r="A232" s="3" t="s">
        <v>527</v>
      </c>
      <c r="B232" s="4" t="s">
        <v>528</v>
      </c>
      <c r="C232" s="5" t="s">
        <v>529</v>
      </c>
      <c r="D232" s="4" t="s">
        <v>301</v>
      </c>
      <c r="E232" s="4" t="s">
        <v>20</v>
      </c>
      <c r="F232" s="6">
        <v>7</v>
      </c>
      <c r="G232" s="7">
        <v>187.4</v>
      </c>
      <c r="H232" s="8">
        <v>1311.8</v>
      </c>
      <c r="I232" s="47">
        <f t="shared" si="6"/>
        <v>0</v>
      </c>
      <c r="J232" s="46">
        <f t="shared" si="7"/>
        <v>1311.8</v>
      </c>
    </row>
    <row r="233" spans="1:10" ht="24.75">
      <c r="A233" s="3" t="s">
        <v>530</v>
      </c>
      <c r="B233" s="4" t="s">
        <v>531</v>
      </c>
      <c r="C233" s="5" t="s">
        <v>532</v>
      </c>
      <c r="D233" s="4" t="s">
        <v>14</v>
      </c>
      <c r="E233" s="4" t="s">
        <v>45</v>
      </c>
      <c r="F233" s="6">
        <v>90</v>
      </c>
      <c r="G233" s="7">
        <v>20.94</v>
      </c>
      <c r="H233" s="8">
        <v>1884.6</v>
      </c>
      <c r="I233" s="47">
        <f t="shared" si="6"/>
        <v>0</v>
      </c>
      <c r="J233" s="46">
        <f t="shared" si="7"/>
        <v>1884.6</v>
      </c>
    </row>
    <row r="234" spans="1:10" ht="20.100000000000001" customHeight="1">
      <c r="A234" s="48" t="s">
        <v>533</v>
      </c>
      <c r="B234" s="49" t="s">
        <v>534</v>
      </c>
      <c r="C234" s="49"/>
      <c r="D234" s="49"/>
      <c r="E234" s="49"/>
      <c r="F234" s="49"/>
      <c r="G234" s="49"/>
      <c r="H234" s="50">
        <v>20114.689999999999</v>
      </c>
      <c r="I234" s="51">
        <f t="shared" si="6"/>
        <v>0</v>
      </c>
      <c r="J234" s="52">
        <f t="shared" si="7"/>
        <v>20114.689999999999</v>
      </c>
    </row>
    <row r="235" spans="1:10" ht="20.100000000000001" customHeight="1">
      <c r="A235" s="48" t="s">
        <v>535</v>
      </c>
      <c r="B235" s="49" t="s">
        <v>536</v>
      </c>
      <c r="C235" s="49"/>
      <c r="D235" s="49"/>
      <c r="E235" s="49"/>
      <c r="F235" s="49"/>
      <c r="G235" s="49"/>
      <c r="H235" s="50">
        <v>10953.4</v>
      </c>
      <c r="I235" s="51">
        <f t="shared" si="6"/>
        <v>0</v>
      </c>
      <c r="J235" s="52">
        <f t="shared" si="7"/>
        <v>10953.4</v>
      </c>
    </row>
    <row r="236" spans="1:10" ht="24.75">
      <c r="A236" s="3" t="s">
        <v>537</v>
      </c>
      <c r="B236" s="4" t="s">
        <v>525</v>
      </c>
      <c r="C236" s="5" t="s">
        <v>526</v>
      </c>
      <c r="D236" s="4" t="s">
        <v>14</v>
      </c>
      <c r="E236" s="4" t="s">
        <v>45</v>
      </c>
      <c r="F236" s="6">
        <v>256</v>
      </c>
      <c r="G236" s="7">
        <v>23.97</v>
      </c>
      <c r="H236" s="8">
        <v>6136.32</v>
      </c>
      <c r="I236" s="47">
        <f t="shared" si="6"/>
        <v>0</v>
      </c>
      <c r="J236" s="46">
        <f t="shared" si="7"/>
        <v>6136.32</v>
      </c>
    </row>
    <row r="237" spans="1:10" ht="24.75">
      <c r="A237" s="3" t="s">
        <v>538</v>
      </c>
      <c r="B237" s="4" t="s">
        <v>539</v>
      </c>
      <c r="C237" s="5" t="s">
        <v>540</v>
      </c>
      <c r="D237" s="4" t="s">
        <v>14</v>
      </c>
      <c r="E237" s="4" t="s">
        <v>45</v>
      </c>
      <c r="F237" s="6">
        <v>147</v>
      </c>
      <c r="G237" s="7">
        <v>4.42</v>
      </c>
      <c r="H237" s="8">
        <v>649.74</v>
      </c>
      <c r="I237" s="47">
        <f t="shared" si="6"/>
        <v>0</v>
      </c>
      <c r="J237" s="46">
        <f t="shared" si="7"/>
        <v>649.74</v>
      </c>
    </row>
    <row r="238" spans="1:10" ht="24.75">
      <c r="A238" s="3" t="s">
        <v>541</v>
      </c>
      <c r="B238" s="4" t="s">
        <v>542</v>
      </c>
      <c r="C238" s="5" t="s">
        <v>543</v>
      </c>
      <c r="D238" s="4" t="s">
        <v>14</v>
      </c>
      <c r="E238" s="4" t="s">
        <v>45</v>
      </c>
      <c r="F238" s="6">
        <v>160</v>
      </c>
      <c r="G238" s="7">
        <v>6.43</v>
      </c>
      <c r="H238" s="8">
        <v>1028.8</v>
      </c>
      <c r="I238" s="47">
        <f t="shared" si="6"/>
        <v>0</v>
      </c>
      <c r="J238" s="46">
        <f t="shared" si="7"/>
        <v>1028.8</v>
      </c>
    </row>
    <row r="239" spans="1:10" ht="24.75">
      <c r="A239" s="3" t="s">
        <v>544</v>
      </c>
      <c r="B239" s="4" t="s">
        <v>545</v>
      </c>
      <c r="C239" s="5" t="s">
        <v>546</v>
      </c>
      <c r="D239" s="4" t="s">
        <v>14</v>
      </c>
      <c r="E239" s="4" t="s">
        <v>45</v>
      </c>
      <c r="F239" s="6">
        <v>125</v>
      </c>
      <c r="G239" s="7">
        <v>9.94</v>
      </c>
      <c r="H239" s="8">
        <v>1242.5</v>
      </c>
      <c r="I239" s="47">
        <f t="shared" si="6"/>
        <v>0</v>
      </c>
      <c r="J239" s="46">
        <f t="shared" si="7"/>
        <v>1242.5</v>
      </c>
    </row>
    <row r="240" spans="1:10" ht="24.75">
      <c r="A240" s="3" t="s">
        <v>547</v>
      </c>
      <c r="B240" s="4" t="s">
        <v>548</v>
      </c>
      <c r="C240" s="5" t="s">
        <v>549</v>
      </c>
      <c r="D240" s="4" t="s">
        <v>14</v>
      </c>
      <c r="E240" s="4" t="s">
        <v>45</v>
      </c>
      <c r="F240" s="6">
        <v>3</v>
      </c>
      <c r="G240" s="7">
        <v>13.88</v>
      </c>
      <c r="H240" s="8">
        <v>41.64</v>
      </c>
      <c r="I240" s="47">
        <f t="shared" si="6"/>
        <v>0</v>
      </c>
      <c r="J240" s="46">
        <f t="shared" si="7"/>
        <v>41.64</v>
      </c>
    </row>
    <row r="241" spans="1:10" ht="24.75">
      <c r="A241" s="3" t="s">
        <v>550</v>
      </c>
      <c r="B241" s="4" t="s">
        <v>551</v>
      </c>
      <c r="C241" s="5" t="s">
        <v>552</v>
      </c>
      <c r="D241" s="4" t="s">
        <v>14</v>
      </c>
      <c r="E241" s="4" t="s">
        <v>45</v>
      </c>
      <c r="F241" s="6">
        <v>80</v>
      </c>
      <c r="G241" s="7">
        <v>23.18</v>
      </c>
      <c r="H241" s="8">
        <v>1854.4</v>
      </c>
      <c r="I241" s="47">
        <f t="shared" si="6"/>
        <v>0</v>
      </c>
      <c r="J241" s="46">
        <f t="shared" si="7"/>
        <v>1854.4</v>
      </c>
    </row>
    <row r="242" spans="1:10" ht="20.100000000000001" customHeight="1">
      <c r="A242" s="48" t="s">
        <v>553</v>
      </c>
      <c r="B242" s="49" t="s">
        <v>554</v>
      </c>
      <c r="C242" s="49"/>
      <c r="D242" s="49"/>
      <c r="E242" s="49"/>
      <c r="F242" s="49"/>
      <c r="G242" s="49"/>
      <c r="H242" s="50">
        <v>9161.2900000000009</v>
      </c>
      <c r="I242" s="51">
        <f t="shared" si="6"/>
        <v>0</v>
      </c>
      <c r="J242" s="52">
        <f t="shared" si="7"/>
        <v>9161.2900000000009</v>
      </c>
    </row>
    <row r="243" spans="1:10" ht="24.75">
      <c r="A243" s="3" t="s">
        <v>555</v>
      </c>
      <c r="B243" s="4" t="s">
        <v>556</v>
      </c>
      <c r="C243" s="5" t="s">
        <v>557</v>
      </c>
      <c r="D243" s="4" t="s">
        <v>14</v>
      </c>
      <c r="E243" s="4" t="s">
        <v>25</v>
      </c>
      <c r="F243" s="6">
        <v>1</v>
      </c>
      <c r="G243" s="7">
        <v>44.21</v>
      </c>
      <c r="H243" s="8">
        <v>44.21</v>
      </c>
      <c r="I243" s="47">
        <f t="shared" si="6"/>
        <v>0</v>
      </c>
      <c r="J243" s="46">
        <f t="shared" si="7"/>
        <v>44.21</v>
      </c>
    </row>
    <row r="244" spans="1:10" ht="24.75">
      <c r="A244" s="3" t="s">
        <v>558</v>
      </c>
      <c r="B244" s="4" t="s">
        <v>559</v>
      </c>
      <c r="C244" s="5" t="s">
        <v>560</v>
      </c>
      <c r="D244" s="4" t="s">
        <v>14</v>
      </c>
      <c r="E244" s="4" t="s">
        <v>25</v>
      </c>
      <c r="F244" s="6">
        <v>1</v>
      </c>
      <c r="G244" s="7">
        <v>67.41</v>
      </c>
      <c r="H244" s="8">
        <v>67.41</v>
      </c>
      <c r="I244" s="47">
        <f t="shared" si="6"/>
        <v>0</v>
      </c>
      <c r="J244" s="46">
        <f t="shared" si="7"/>
        <v>67.41</v>
      </c>
    </row>
    <row r="245" spans="1:10" ht="24.75">
      <c r="A245" s="3" t="s">
        <v>561</v>
      </c>
      <c r="B245" s="4" t="s">
        <v>562</v>
      </c>
      <c r="C245" s="5" t="s">
        <v>563</v>
      </c>
      <c r="D245" s="4" t="s">
        <v>14</v>
      </c>
      <c r="E245" s="4" t="s">
        <v>25</v>
      </c>
      <c r="F245" s="6">
        <v>12</v>
      </c>
      <c r="G245" s="7">
        <v>52.06</v>
      </c>
      <c r="H245" s="8">
        <v>624.72</v>
      </c>
      <c r="I245" s="47">
        <f t="shared" si="6"/>
        <v>0</v>
      </c>
      <c r="J245" s="46">
        <f t="shared" si="7"/>
        <v>624.72</v>
      </c>
    </row>
    <row r="246" spans="1:10" ht="24.75">
      <c r="A246" s="3" t="s">
        <v>564</v>
      </c>
      <c r="B246" s="4" t="s">
        <v>565</v>
      </c>
      <c r="C246" s="5" t="s">
        <v>566</v>
      </c>
      <c r="D246" s="4" t="s">
        <v>14</v>
      </c>
      <c r="E246" s="4" t="s">
        <v>25</v>
      </c>
      <c r="F246" s="6">
        <v>2</v>
      </c>
      <c r="G246" s="7">
        <v>39.03</v>
      </c>
      <c r="H246" s="8">
        <v>78.06</v>
      </c>
      <c r="I246" s="47">
        <f t="shared" si="6"/>
        <v>0</v>
      </c>
      <c r="J246" s="46">
        <f t="shared" si="7"/>
        <v>78.06</v>
      </c>
    </row>
    <row r="247" spans="1:10" ht="24.75">
      <c r="A247" s="3" t="s">
        <v>567</v>
      </c>
      <c r="B247" s="4" t="s">
        <v>568</v>
      </c>
      <c r="C247" s="5" t="s">
        <v>569</v>
      </c>
      <c r="D247" s="4" t="s">
        <v>14</v>
      </c>
      <c r="E247" s="4" t="s">
        <v>25</v>
      </c>
      <c r="F247" s="6">
        <v>16</v>
      </c>
      <c r="G247" s="7">
        <v>43.38</v>
      </c>
      <c r="H247" s="8">
        <v>694.08</v>
      </c>
      <c r="I247" s="47">
        <f t="shared" si="6"/>
        <v>0</v>
      </c>
      <c r="J247" s="46">
        <f t="shared" si="7"/>
        <v>694.08</v>
      </c>
    </row>
    <row r="248" spans="1:10" ht="24.75">
      <c r="A248" s="3" t="s">
        <v>570</v>
      </c>
      <c r="B248" s="4" t="s">
        <v>571</v>
      </c>
      <c r="C248" s="5" t="s">
        <v>572</v>
      </c>
      <c r="D248" s="4" t="s">
        <v>14</v>
      </c>
      <c r="E248" s="4" t="s">
        <v>25</v>
      </c>
      <c r="F248" s="6">
        <v>2</v>
      </c>
      <c r="G248" s="7">
        <v>35.64</v>
      </c>
      <c r="H248" s="8">
        <v>71.28</v>
      </c>
      <c r="I248" s="47">
        <f t="shared" si="6"/>
        <v>0</v>
      </c>
      <c r="J248" s="46">
        <f t="shared" si="7"/>
        <v>71.28</v>
      </c>
    </row>
    <row r="249" spans="1:10" ht="16.5">
      <c r="A249" s="3" t="s">
        <v>573</v>
      </c>
      <c r="B249" s="4" t="s">
        <v>574</v>
      </c>
      <c r="C249" s="5" t="s">
        <v>575</v>
      </c>
      <c r="D249" s="4" t="s">
        <v>14</v>
      </c>
      <c r="E249" s="4" t="s">
        <v>25</v>
      </c>
      <c r="F249" s="6">
        <v>9</v>
      </c>
      <c r="G249" s="7">
        <v>13.68</v>
      </c>
      <c r="H249" s="8">
        <v>123.12</v>
      </c>
      <c r="I249" s="47">
        <f t="shared" si="6"/>
        <v>0</v>
      </c>
      <c r="J249" s="46">
        <f t="shared" si="7"/>
        <v>123.12</v>
      </c>
    </row>
    <row r="250" spans="1:10" ht="16.5">
      <c r="A250" s="3" t="s">
        <v>576</v>
      </c>
      <c r="B250" s="4" t="s">
        <v>577</v>
      </c>
      <c r="C250" s="5" t="s">
        <v>578</v>
      </c>
      <c r="D250" s="4" t="s">
        <v>14</v>
      </c>
      <c r="E250" s="4" t="s">
        <v>25</v>
      </c>
      <c r="F250" s="6">
        <v>2</v>
      </c>
      <c r="G250" s="7">
        <v>86.92</v>
      </c>
      <c r="H250" s="8">
        <v>173.84</v>
      </c>
      <c r="I250" s="47">
        <f t="shared" si="6"/>
        <v>0</v>
      </c>
      <c r="J250" s="46">
        <f t="shared" si="7"/>
        <v>173.84</v>
      </c>
    </row>
    <row r="251" spans="1:10" ht="16.5">
      <c r="A251" s="3" t="s">
        <v>579</v>
      </c>
      <c r="B251" s="4" t="s">
        <v>580</v>
      </c>
      <c r="C251" s="5" t="s">
        <v>581</v>
      </c>
      <c r="D251" s="4" t="s">
        <v>301</v>
      </c>
      <c r="E251" s="4" t="s">
        <v>20</v>
      </c>
      <c r="F251" s="6">
        <v>9</v>
      </c>
      <c r="G251" s="7">
        <v>273.95999999999998</v>
      </c>
      <c r="H251" s="8">
        <v>2465.64</v>
      </c>
      <c r="I251" s="47">
        <f t="shared" si="6"/>
        <v>0</v>
      </c>
      <c r="J251" s="46">
        <f t="shared" si="7"/>
        <v>2465.64</v>
      </c>
    </row>
    <row r="252" spans="1:10">
      <c r="A252" s="3" t="s">
        <v>582</v>
      </c>
      <c r="B252" s="4" t="s">
        <v>583</v>
      </c>
      <c r="C252" s="5" t="s">
        <v>584</v>
      </c>
      <c r="D252" s="4" t="s">
        <v>301</v>
      </c>
      <c r="E252" s="4" t="s">
        <v>20</v>
      </c>
      <c r="F252" s="6">
        <v>1</v>
      </c>
      <c r="G252" s="7">
        <v>418.02</v>
      </c>
      <c r="H252" s="8">
        <v>418.02</v>
      </c>
      <c r="I252" s="47">
        <f t="shared" si="6"/>
        <v>0</v>
      </c>
      <c r="J252" s="46">
        <f t="shared" si="7"/>
        <v>418.02</v>
      </c>
    </row>
    <row r="253" spans="1:10" ht="24.75">
      <c r="A253" s="3" t="s">
        <v>585</v>
      </c>
      <c r="B253" s="4" t="s">
        <v>586</v>
      </c>
      <c r="C253" s="5" t="s">
        <v>587</v>
      </c>
      <c r="D253" s="4" t="s">
        <v>301</v>
      </c>
      <c r="E253" s="4" t="s">
        <v>20</v>
      </c>
      <c r="F253" s="6">
        <v>2</v>
      </c>
      <c r="G253" s="7">
        <v>1606.57</v>
      </c>
      <c r="H253" s="8">
        <v>3213.14</v>
      </c>
      <c r="I253" s="47">
        <f t="shared" si="6"/>
        <v>0</v>
      </c>
      <c r="J253" s="46">
        <f t="shared" si="7"/>
        <v>3213.14</v>
      </c>
    </row>
    <row r="254" spans="1:10" ht="16.5">
      <c r="A254" s="3" t="s">
        <v>588</v>
      </c>
      <c r="B254" s="4" t="s">
        <v>589</v>
      </c>
      <c r="C254" s="5" t="s">
        <v>590</v>
      </c>
      <c r="D254" s="4" t="s">
        <v>591</v>
      </c>
      <c r="E254" s="4" t="s">
        <v>592</v>
      </c>
      <c r="F254" s="6">
        <v>4</v>
      </c>
      <c r="G254" s="7">
        <v>151.75</v>
      </c>
      <c r="H254" s="8">
        <v>607</v>
      </c>
      <c r="I254" s="47">
        <f t="shared" si="6"/>
        <v>0</v>
      </c>
      <c r="J254" s="46">
        <f t="shared" si="7"/>
        <v>607</v>
      </c>
    </row>
    <row r="255" spans="1:10" ht="33">
      <c r="A255" s="3" t="s">
        <v>593</v>
      </c>
      <c r="B255" s="4" t="s">
        <v>594</v>
      </c>
      <c r="C255" s="5" t="s">
        <v>595</v>
      </c>
      <c r="D255" s="4" t="s">
        <v>14</v>
      </c>
      <c r="E255" s="4" t="s">
        <v>25</v>
      </c>
      <c r="F255" s="6">
        <v>1</v>
      </c>
      <c r="G255" s="7">
        <v>580.77</v>
      </c>
      <c r="H255" s="8">
        <v>580.77</v>
      </c>
      <c r="I255" s="47">
        <f t="shared" si="6"/>
        <v>0</v>
      </c>
      <c r="J255" s="46">
        <f t="shared" si="7"/>
        <v>580.77</v>
      </c>
    </row>
    <row r="256" spans="1:10" ht="20.100000000000001" customHeight="1">
      <c r="A256" s="48" t="s">
        <v>596</v>
      </c>
      <c r="B256" s="49" t="s">
        <v>597</v>
      </c>
      <c r="C256" s="49"/>
      <c r="D256" s="49"/>
      <c r="E256" s="49"/>
      <c r="F256" s="49"/>
      <c r="G256" s="49"/>
      <c r="H256" s="50">
        <v>6313.82</v>
      </c>
      <c r="I256" s="51">
        <f t="shared" si="6"/>
        <v>0</v>
      </c>
      <c r="J256" s="52">
        <f t="shared" si="7"/>
        <v>6313.82</v>
      </c>
    </row>
    <row r="257" spans="1:10">
      <c r="A257" s="3" t="s">
        <v>598</v>
      </c>
      <c r="B257" s="4" t="s">
        <v>599</v>
      </c>
      <c r="C257" s="5" t="s">
        <v>600</v>
      </c>
      <c r="D257" s="4" t="s">
        <v>301</v>
      </c>
      <c r="E257" s="4" t="s">
        <v>20</v>
      </c>
      <c r="F257" s="6">
        <v>1</v>
      </c>
      <c r="G257" s="7">
        <v>290.49</v>
      </c>
      <c r="H257" s="8">
        <v>290.49</v>
      </c>
      <c r="I257" s="47">
        <f t="shared" si="6"/>
        <v>0</v>
      </c>
      <c r="J257" s="46">
        <f t="shared" si="7"/>
        <v>290.49</v>
      </c>
    </row>
    <row r="258" spans="1:10" ht="33">
      <c r="A258" s="3" t="s">
        <v>601</v>
      </c>
      <c r="B258" s="4" t="s">
        <v>602</v>
      </c>
      <c r="C258" s="5" t="s">
        <v>603</v>
      </c>
      <c r="D258" s="4" t="s">
        <v>14</v>
      </c>
      <c r="E258" s="4" t="s">
        <v>25</v>
      </c>
      <c r="F258" s="6">
        <v>1</v>
      </c>
      <c r="G258" s="7">
        <v>106.04</v>
      </c>
      <c r="H258" s="8">
        <v>106.04</v>
      </c>
      <c r="I258" s="47">
        <f t="shared" si="6"/>
        <v>0</v>
      </c>
      <c r="J258" s="46">
        <f t="shared" si="7"/>
        <v>106.04</v>
      </c>
    </row>
    <row r="259" spans="1:10" ht="24.75">
      <c r="A259" s="3" t="s">
        <v>604</v>
      </c>
      <c r="B259" s="4" t="s">
        <v>605</v>
      </c>
      <c r="C259" s="5" t="s">
        <v>606</v>
      </c>
      <c r="D259" s="4" t="s">
        <v>14</v>
      </c>
      <c r="E259" s="4" t="s">
        <v>38</v>
      </c>
      <c r="F259" s="6">
        <v>4</v>
      </c>
      <c r="G259" s="7">
        <v>40.4</v>
      </c>
      <c r="H259" s="8">
        <v>161.6</v>
      </c>
      <c r="I259" s="47">
        <f t="shared" si="6"/>
        <v>0</v>
      </c>
      <c r="J259" s="46">
        <f t="shared" si="7"/>
        <v>161.6</v>
      </c>
    </row>
    <row r="260" spans="1:10" ht="16.5">
      <c r="A260" s="3" t="s">
        <v>607</v>
      </c>
      <c r="B260" s="4" t="s">
        <v>608</v>
      </c>
      <c r="C260" s="5" t="s">
        <v>609</v>
      </c>
      <c r="D260" s="4" t="s">
        <v>301</v>
      </c>
      <c r="E260" s="4" t="s">
        <v>20</v>
      </c>
      <c r="F260" s="6">
        <v>4</v>
      </c>
      <c r="G260" s="7">
        <v>29.91</v>
      </c>
      <c r="H260" s="8">
        <v>119.64</v>
      </c>
      <c r="I260" s="47">
        <f t="shared" si="6"/>
        <v>0</v>
      </c>
      <c r="J260" s="46">
        <f t="shared" si="7"/>
        <v>119.64</v>
      </c>
    </row>
    <row r="261" spans="1:10">
      <c r="A261" s="3" t="s">
        <v>610</v>
      </c>
      <c r="B261" s="4" t="s">
        <v>611</v>
      </c>
      <c r="C261" s="5" t="s">
        <v>612</v>
      </c>
      <c r="D261" s="4" t="s">
        <v>301</v>
      </c>
      <c r="E261" s="4" t="s">
        <v>613</v>
      </c>
      <c r="F261" s="6">
        <v>2</v>
      </c>
      <c r="G261" s="7">
        <v>25.83</v>
      </c>
      <c r="H261" s="8">
        <v>51.66</v>
      </c>
      <c r="I261" s="47">
        <f t="shared" si="6"/>
        <v>0</v>
      </c>
      <c r="J261" s="46">
        <f t="shared" si="7"/>
        <v>51.66</v>
      </c>
    </row>
    <row r="262" spans="1:10" ht="16.5">
      <c r="A262" s="3" t="s">
        <v>614</v>
      </c>
      <c r="B262" s="4" t="s">
        <v>615</v>
      </c>
      <c r="C262" s="5" t="s">
        <v>616</v>
      </c>
      <c r="D262" s="4" t="s">
        <v>301</v>
      </c>
      <c r="E262" s="4" t="s">
        <v>520</v>
      </c>
      <c r="F262" s="6">
        <v>50</v>
      </c>
      <c r="G262" s="7">
        <v>19.93</v>
      </c>
      <c r="H262" s="8">
        <v>996.5</v>
      </c>
      <c r="I262" s="47">
        <f t="shared" ref="I262:I325" si="8">$I$3</f>
        <v>0</v>
      </c>
      <c r="J262" s="46">
        <f t="shared" ref="J262:J325" si="9">H262-(H262*I262)</f>
        <v>996.5</v>
      </c>
    </row>
    <row r="263" spans="1:10" ht="16.5">
      <c r="A263" s="3" t="s">
        <v>617</v>
      </c>
      <c r="B263" s="4" t="s">
        <v>618</v>
      </c>
      <c r="C263" s="5" t="s">
        <v>619</v>
      </c>
      <c r="D263" s="4" t="s">
        <v>301</v>
      </c>
      <c r="E263" s="4" t="s">
        <v>20</v>
      </c>
      <c r="F263" s="6">
        <v>2</v>
      </c>
      <c r="G263" s="7">
        <v>141.53</v>
      </c>
      <c r="H263" s="8">
        <v>283.06</v>
      </c>
      <c r="I263" s="47">
        <f t="shared" si="8"/>
        <v>0</v>
      </c>
      <c r="J263" s="46">
        <f t="shared" si="9"/>
        <v>283.06</v>
      </c>
    </row>
    <row r="264" spans="1:10" ht="24.75">
      <c r="A264" s="3" t="s">
        <v>620</v>
      </c>
      <c r="B264" s="4" t="s">
        <v>568</v>
      </c>
      <c r="C264" s="5" t="s">
        <v>569</v>
      </c>
      <c r="D264" s="4" t="s">
        <v>14</v>
      </c>
      <c r="E264" s="4" t="s">
        <v>25</v>
      </c>
      <c r="F264" s="6">
        <v>2</v>
      </c>
      <c r="G264" s="7">
        <v>43.38</v>
      </c>
      <c r="H264" s="8">
        <v>86.76</v>
      </c>
      <c r="I264" s="47">
        <f t="shared" si="8"/>
        <v>0</v>
      </c>
      <c r="J264" s="46">
        <f t="shared" si="9"/>
        <v>86.76</v>
      </c>
    </row>
    <row r="265" spans="1:10">
      <c r="A265" s="3" t="s">
        <v>621</v>
      </c>
      <c r="B265" s="4" t="s">
        <v>622</v>
      </c>
      <c r="C265" s="5" t="s">
        <v>623</v>
      </c>
      <c r="D265" s="4" t="s">
        <v>301</v>
      </c>
      <c r="E265" s="4" t="s">
        <v>20</v>
      </c>
      <c r="F265" s="6">
        <v>4</v>
      </c>
      <c r="G265" s="7">
        <v>87.94</v>
      </c>
      <c r="H265" s="8">
        <v>351.76</v>
      </c>
      <c r="I265" s="47">
        <f t="shared" si="8"/>
        <v>0</v>
      </c>
      <c r="J265" s="46">
        <f t="shared" si="9"/>
        <v>351.76</v>
      </c>
    </row>
    <row r="266" spans="1:10" ht="24.75">
      <c r="A266" s="3" t="s">
        <v>624</v>
      </c>
      <c r="B266" s="4" t="s">
        <v>551</v>
      </c>
      <c r="C266" s="5" t="s">
        <v>552</v>
      </c>
      <c r="D266" s="4" t="s">
        <v>14</v>
      </c>
      <c r="E266" s="4" t="s">
        <v>45</v>
      </c>
      <c r="F266" s="6">
        <v>35</v>
      </c>
      <c r="G266" s="7">
        <v>23.18</v>
      </c>
      <c r="H266" s="8">
        <v>811.3</v>
      </c>
      <c r="I266" s="47">
        <f t="shared" si="8"/>
        <v>0</v>
      </c>
      <c r="J266" s="46">
        <f t="shared" si="9"/>
        <v>811.3</v>
      </c>
    </row>
    <row r="267" spans="1:10" ht="16.5">
      <c r="A267" s="3" t="s">
        <v>625</v>
      </c>
      <c r="B267" s="4" t="s">
        <v>626</v>
      </c>
      <c r="C267" s="5" t="s">
        <v>627</v>
      </c>
      <c r="D267" s="4" t="s">
        <v>301</v>
      </c>
      <c r="E267" s="4" t="s">
        <v>20</v>
      </c>
      <c r="F267" s="6">
        <v>1</v>
      </c>
      <c r="G267" s="7">
        <v>1009.77</v>
      </c>
      <c r="H267" s="8">
        <v>1009.77</v>
      </c>
      <c r="I267" s="47">
        <f t="shared" si="8"/>
        <v>0</v>
      </c>
      <c r="J267" s="46">
        <f t="shared" si="9"/>
        <v>1009.77</v>
      </c>
    </row>
    <row r="268" spans="1:10" ht="33">
      <c r="A268" s="3" t="s">
        <v>628</v>
      </c>
      <c r="B268" s="4" t="s">
        <v>629</v>
      </c>
      <c r="C268" s="5" t="s">
        <v>630</v>
      </c>
      <c r="D268" s="4" t="s">
        <v>14</v>
      </c>
      <c r="E268" s="4" t="s">
        <v>45</v>
      </c>
      <c r="F268" s="6">
        <v>50</v>
      </c>
      <c r="G268" s="7">
        <v>14.68</v>
      </c>
      <c r="H268" s="8">
        <v>734</v>
      </c>
      <c r="I268" s="47">
        <f t="shared" si="8"/>
        <v>0</v>
      </c>
      <c r="J268" s="46">
        <f t="shared" si="9"/>
        <v>734</v>
      </c>
    </row>
    <row r="269" spans="1:10" ht="24.75">
      <c r="A269" s="3" t="s">
        <v>631</v>
      </c>
      <c r="B269" s="4" t="s">
        <v>528</v>
      </c>
      <c r="C269" s="5" t="s">
        <v>529</v>
      </c>
      <c r="D269" s="4" t="s">
        <v>301</v>
      </c>
      <c r="E269" s="4" t="s">
        <v>20</v>
      </c>
      <c r="F269" s="6">
        <v>6</v>
      </c>
      <c r="G269" s="7">
        <v>187.4</v>
      </c>
      <c r="H269" s="8">
        <v>1124.4000000000001</v>
      </c>
      <c r="I269" s="47">
        <f t="shared" si="8"/>
        <v>0</v>
      </c>
      <c r="J269" s="46">
        <f t="shared" si="9"/>
        <v>1124.4000000000001</v>
      </c>
    </row>
    <row r="270" spans="1:10" ht="16.5">
      <c r="A270" s="3" t="s">
        <v>632</v>
      </c>
      <c r="B270" s="4" t="s">
        <v>633</v>
      </c>
      <c r="C270" s="5" t="s">
        <v>634</v>
      </c>
      <c r="D270" s="4" t="s">
        <v>157</v>
      </c>
      <c r="E270" s="4" t="s">
        <v>45</v>
      </c>
      <c r="F270" s="6">
        <v>20</v>
      </c>
      <c r="G270" s="7">
        <v>8.64</v>
      </c>
      <c r="H270" s="8">
        <v>172.8</v>
      </c>
      <c r="I270" s="47">
        <f t="shared" si="8"/>
        <v>0</v>
      </c>
      <c r="J270" s="46">
        <f t="shared" si="9"/>
        <v>172.8</v>
      </c>
    </row>
    <row r="271" spans="1:10">
      <c r="A271" s="3" t="s">
        <v>635</v>
      </c>
      <c r="B271" s="4" t="s">
        <v>636</v>
      </c>
      <c r="C271" s="5" t="s">
        <v>637</v>
      </c>
      <c r="D271" s="4" t="s">
        <v>118</v>
      </c>
      <c r="E271" s="4" t="s">
        <v>20</v>
      </c>
      <c r="F271" s="6">
        <v>4</v>
      </c>
      <c r="G271" s="7">
        <v>3.51</v>
      </c>
      <c r="H271" s="8">
        <v>14.04</v>
      </c>
      <c r="I271" s="47">
        <f t="shared" si="8"/>
        <v>0</v>
      </c>
      <c r="J271" s="46">
        <f t="shared" si="9"/>
        <v>14.04</v>
      </c>
    </row>
    <row r="272" spans="1:10" ht="20.100000000000001" customHeight="1">
      <c r="A272" s="48" t="s">
        <v>638</v>
      </c>
      <c r="B272" s="49" t="s">
        <v>639</v>
      </c>
      <c r="C272" s="49"/>
      <c r="D272" s="49"/>
      <c r="E272" s="49"/>
      <c r="F272" s="49"/>
      <c r="G272" s="49"/>
      <c r="H272" s="50">
        <v>65104.89</v>
      </c>
      <c r="I272" s="51">
        <f t="shared" si="8"/>
        <v>0</v>
      </c>
      <c r="J272" s="52">
        <f t="shared" si="9"/>
        <v>65104.89</v>
      </c>
    </row>
    <row r="273" spans="1:10" ht="24.75">
      <c r="A273" s="3" t="s">
        <v>640</v>
      </c>
      <c r="B273" s="4" t="s">
        <v>641</v>
      </c>
      <c r="C273" s="5" t="s">
        <v>642</v>
      </c>
      <c r="D273" s="4" t="s">
        <v>14</v>
      </c>
      <c r="E273" s="4" t="s">
        <v>25</v>
      </c>
      <c r="F273" s="6">
        <v>13</v>
      </c>
      <c r="G273" s="7">
        <v>663.16</v>
      </c>
      <c r="H273" s="8">
        <v>8621.08</v>
      </c>
      <c r="I273" s="47">
        <f t="shared" si="8"/>
        <v>0</v>
      </c>
      <c r="J273" s="46">
        <f t="shared" si="9"/>
        <v>8621.08</v>
      </c>
    </row>
    <row r="274" spans="1:10" ht="24.75">
      <c r="A274" s="3" t="s">
        <v>643</v>
      </c>
      <c r="B274" s="4" t="s">
        <v>644</v>
      </c>
      <c r="C274" s="5" t="s">
        <v>645</v>
      </c>
      <c r="D274" s="4" t="s">
        <v>14</v>
      </c>
      <c r="E274" s="4" t="s">
        <v>45</v>
      </c>
      <c r="F274" s="6">
        <v>1021</v>
      </c>
      <c r="G274" s="7">
        <v>10.63</v>
      </c>
      <c r="H274" s="8">
        <v>10853.23</v>
      </c>
      <c r="I274" s="47">
        <f t="shared" si="8"/>
        <v>0</v>
      </c>
      <c r="J274" s="46">
        <f t="shared" si="9"/>
        <v>10853.23</v>
      </c>
    </row>
    <row r="275" spans="1:10" ht="24.75">
      <c r="A275" s="3" t="s">
        <v>646</v>
      </c>
      <c r="B275" s="4" t="s">
        <v>528</v>
      </c>
      <c r="C275" s="5" t="s">
        <v>529</v>
      </c>
      <c r="D275" s="4" t="s">
        <v>301</v>
      </c>
      <c r="E275" s="4" t="s">
        <v>20</v>
      </c>
      <c r="F275" s="6">
        <v>14</v>
      </c>
      <c r="G275" s="7">
        <v>187.4</v>
      </c>
      <c r="H275" s="8">
        <v>2623.6</v>
      </c>
      <c r="I275" s="47">
        <f t="shared" si="8"/>
        <v>0</v>
      </c>
      <c r="J275" s="46">
        <f t="shared" si="9"/>
        <v>2623.6</v>
      </c>
    </row>
    <row r="276" spans="1:10" ht="33">
      <c r="A276" s="3" t="s">
        <v>647</v>
      </c>
      <c r="B276" s="4" t="s">
        <v>629</v>
      </c>
      <c r="C276" s="5" t="s">
        <v>630</v>
      </c>
      <c r="D276" s="4" t="s">
        <v>14</v>
      </c>
      <c r="E276" s="4" t="s">
        <v>45</v>
      </c>
      <c r="F276" s="6">
        <v>300</v>
      </c>
      <c r="G276" s="7">
        <v>14.68</v>
      </c>
      <c r="H276" s="8">
        <v>4404</v>
      </c>
      <c r="I276" s="47">
        <f t="shared" si="8"/>
        <v>0</v>
      </c>
      <c r="J276" s="46">
        <f t="shared" si="9"/>
        <v>4404</v>
      </c>
    </row>
    <row r="277" spans="1:10" ht="24.75">
      <c r="A277" s="3" t="s">
        <v>648</v>
      </c>
      <c r="B277" s="4" t="s">
        <v>649</v>
      </c>
      <c r="C277" s="5" t="s">
        <v>650</v>
      </c>
      <c r="D277" s="4" t="s">
        <v>301</v>
      </c>
      <c r="E277" s="4" t="s">
        <v>20</v>
      </c>
      <c r="F277" s="6">
        <v>13</v>
      </c>
      <c r="G277" s="7">
        <v>2969.46</v>
      </c>
      <c r="H277" s="8">
        <v>38602.980000000003</v>
      </c>
      <c r="I277" s="47">
        <f t="shared" si="8"/>
        <v>0</v>
      </c>
      <c r="J277" s="46">
        <f t="shared" si="9"/>
        <v>38602.980000000003</v>
      </c>
    </row>
    <row r="278" spans="1:10" ht="20.100000000000001" customHeight="1">
      <c r="A278" s="48" t="s">
        <v>651</v>
      </c>
      <c r="B278" s="49" t="s">
        <v>652</v>
      </c>
      <c r="C278" s="49"/>
      <c r="D278" s="49"/>
      <c r="E278" s="49"/>
      <c r="F278" s="49"/>
      <c r="G278" s="49"/>
      <c r="H278" s="50">
        <v>12443.87</v>
      </c>
      <c r="I278" s="51">
        <f t="shared" si="8"/>
        <v>0</v>
      </c>
      <c r="J278" s="52">
        <f t="shared" si="9"/>
        <v>12443.87</v>
      </c>
    </row>
    <row r="279" spans="1:10" ht="24.75">
      <c r="A279" s="3" t="s">
        <v>653</v>
      </c>
      <c r="B279" s="4" t="s">
        <v>654</v>
      </c>
      <c r="C279" s="5" t="s">
        <v>655</v>
      </c>
      <c r="D279" s="4" t="s">
        <v>14</v>
      </c>
      <c r="E279" s="4" t="s">
        <v>45</v>
      </c>
      <c r="F279" s="6">
        <v>75</v>
      </c>
      <c r="G279" s="7">
        <v>102.62</v>
      </c>
      <c r="H279" s="8">
        <v>7696.5</v>
      </c>
      <c r="I279" s="47">
        <f t="shared" si="8"/>
        <v>0</v>
      </c>
      <c r="J279" s="46">
        <f t="shared" si="9"/>
        <v>7696.5</v>
      </c>
    </row>
    <row r="280" spans="1:10" ht="16.5">
      <c r="A280" s="3" t="s">
        <v>656</v>
      </c>
      <c r="B280" s="4" t="s">
        <v>657</v>
      </c>
      <c r="C280" s="5" t="s">
        <v>658</v>
      </c>
      <c r="D280" s="4" t="s">
        <v>14</v>
      </c>
      <c r="E280" s="4" t="s">
        <v>25</v>
      </c>
      <c r="F280" s="6">
        <v>12</v>
      </c>
      <c r="G280" s="7">
        <v>30</v>
      </c>
      <c r="H280" s="8">
        <v>360</v>
      </c>
      <c r="I280" s="47">
        <f t="shared" si="8"/>
        <v>0</v>
      </c>
      <c r="J280" s="46">
        <f t="shared" si="9"/>
        <v>360</v>
      </c>
    </row>
    <row r="281" spans="1:10" ht="24.75">
      <c r="A281" s="3" t="s">
        <v>659</v>
      </c>
      <c r="B281" s="4" t="s">
        <v>660</v>
      </c>
      <c r="C281" s="5" t="s">
        <v>661</v>
      </c>
      <c r="D281" s="4" t="s">
        <v>14</v>
      </c>
      <c r="E281" s="4" t="s">
        <v>25</v>
      </c>
      <c r="F281" s="6">
        <v>2</v>
      </c>
      <c r="G281" s="7">
        <v>80.38</v>
      </c>
      <c r="H281" s="8">
        <v>160.76</v>
      </c>
      <c r="I281" s="47">
        <f t="shared" si="8"/>
        <v>0</v>
      </c>
      <c r="J281" s="46">
        <f t="shared" si="9"/>
        <v>160.76</v>
      </c>
    </row>
    <row r="282" spans="1:10" ht="24.75">
      <c r="A282" s="3" t="s">
        <v>662</v>
      </c>
      <c r="B282" s="4" t="s">
        <v>663</v>
      </c>
      <c r="C282" s="5" t="s">
        <v>664</v>
      </c>
      <c r="D282" s="4" t="s">
        <v>14</v>
      </c>
      <c r="E282" s="4" t="s">
        <v>45</v>
      </c>
      <c r="F282" s="6">
        <v>20</v>
      </c>
      <c r="G282" s="7">
        <v>37.61</v>
      </c>
      <c r="H282" s="8">
        <v>752.2</v>
      </c>
      <c r="I282" s="47">
        <f t="shared" si="8"/>
        <v>0</v>
      </c>
      <c r="J282" s="46">
        <f t="shared" si="9"/>
        <v>752.2</v>
      </c>
    </row>
    <row r="283" spans="1:10" ht="16.5">
      <c r="A283" s="3" t="s">
        <v>665</v>
      </c>
      <c r="B283" s="4" t="s">
        <v>666</v>
      </c>
      <c r="C283" s="5" t="s">
        <v>667</v>
      </c>
      <c r="D283" s="4" t="s">
        <v>14</v>
      </c>
      <c r="E283" s="4" t="s">
        <v>45</v>
      </c>
      <c r="F283" s="6">
        <v>20</v>
      </c>
      <c r="G283" s="7">
        <v>85.77</v>
      </c>
      <c r="H283" s="8">
        <v>1715.4</v>
      </c>
      <c r="I283" s="47">
        <f t="shared" si="8"/>
        <v>0</v>
      </c>
      <c r="J283" s="46">
        <f t="shared" si="9"/>
        <v>1715.4</v>
      </c>
    </row>
    <row r="284" spans="1:10" ht="16.5">
      <c r="A284" s="3" t="s">
        <v>668</v>
      </c>
      <c r="B284" s="4" t="s">
        <v>669</v>
      </c>
      <c r="C284" s="5" t="s">
        <v>670</v>
      </c>
      <c r="D284" s="4" t="s">
        <v>14</v>
      </c>
      <c r="E284" s="4" t="s">
        <v>25</v>
      </c>
      <c r="F284" s="6">
        <v>8</v>
      </c>
      <c r="G284" s="7">
        <v>51.82</v>
      </c>
      <c r="H284" s="8">
        <v>414.56</v>
      </c>
      <c r="I284" s="47">
        <f t="shared" si="8"/>
        <v>0</v>
      </c>
      <c r="J284" s="46">
        <f t="shared" si="9"/>
        <v>414.56</v>
      </c>
    </row>
    <row r="285" spans="1:10" ht="33">
      <c r="A285" s="3" t="s">
        <v>671</v>
      </c>
      <c r="B285" s="4" t="s">
        <v>672</v>
      </c>
      <c r="C285" s="5" t="s">
        <v>673</v>
      </c>
      <c r="D285" s="4" t="s">
        <v>14</v>
      </c>
      <c r="E285" s="4" t="s">
        <v>25</v>
      </c>
      <c r="F285" s="6">
        <v>6</v>
      </c>
      <c r="G285" s="7">
        <v>33.39</v>
      </c>
      <c r="H285" s="8">
        <v>200.34</v>
      </c>
      <c r="I285" s="47">
        <f t="shared" si="8"/>
        <v>0</v>
      </c>
      <c r="J285" s="46">
        <f t="shared" si="9"/>
        <v>200.34</v>
      </c>
    </row>
    <row r="286" spans="1:10" ht="16.5">
      <c r="A286" s="3" t="s">
        <v>674</v>
      </c>
      <c r="B286" s="4" t="s">
        <v>675</v>
      </c>
      <c r="C286" s="5" t="s">
        <v>676</v>
      </c>
      <c r="D286" s="4" t="s">
        <v>301</v>
      </c>
      <c r="E286" s="4" t="s">
        <v>20</v>
      </c>
      <c r="F286" s="6">
        <v>2</v>
      </c>
      <c r="G286" s="7">
        <v>442.47</v>
      </c>
      <c r="H286" s="8">
        <v>884.94</v>
      </c>
      <c r="I286" s="47">
        <f t="shared" si="8"/>
        <v>0</v>
      </c>
      <c r="J286" s="46">
        <f t="shared" si="9"/>
        <v>884.94</v>
      </c>
    </row>
    <row r="287" spans="1:10" ht="24.75">
      <c r="A287" s="3" t="s">
        <v>677</v>
      </c>
      <c r="B287" s="4" t="s">
        <v>678</v>
      </c>
      <c r="C287" s="5" t="s">
        <v>679</v>
      </c>
      <c r="D287" s="4" t="s">
        <v>14</v>
      </c>
      <c r="E287" s="4" t="s">
        <v>25</v>
      </c>
      <c r="F287" s="6">
        <v>100</v>
      </c>
      <c r="G287" s="7">
        <v>0.54</v>
      </c>
      <c r="H287" s="8">
        <v>54</v>
      </c>
      <c r="I287" s="47">
        <f t="shared" si="8"/>
        <v>0</v>
      </c>
      <c r="J287" s="46">
        <f t="shared" si="9"/>
        <v>54</v>
      </c>
    </row>
    <row r="288" spans="1:10" ht="16.5">
      <c r="A288" s="3" t="s">
        <v>680</v>
      </c>
      <c r="B288" s="4" t="s">
        <v>681</v>
      </c>
      <c r="C288" s="5" t="s">
        <v>682</v>
      </c>
      <c r="D288" s="4" t="s">
        <v>301</v>
      </c>
      <c r="E288" s="4" t="s">
        <v>683</v>
      </c>
      <c r="F288" s="6">
        <v>1</v>
      </c>
      <c r="G288" s="7">
        <v>205.17</v>
      </c>
      <c r="H288" s="8">
        <v>205.17</v>
      </c>
      <c r="I288" s="47">
        <f t="shared" si="8"/>
        <v>0</v>
      </c>
      <c r="J288" s="46">
        <f t="shared" si="9"/>
        <v>205.17</v>
      </c>
    </row>
    <row r="289" spans="1:10" ht="20.100000000000001" customHeight="1">
      <c r="A289" s="48" t="s">
        <v>684</v>
      </c>
      <c r="B289" s="49" t="s">
        <v>685</v>
      </c>
      <c r="C289" s="49"/>
      <c r="D289" s="49"/>
      <c r="E289" s="49"/>
      <c r="F289" s="49"/>
      <c r="G289" s="49"/>
      <c r="H289" s="50">
        <v>2184.1999999999998</v>
      </c>
      <c r="I289" s="51">
        <f t="shared" si="8"/>
        <v>0</v>
      </c>
      <c r="J289" s="52">
        <f t="shared" si="9"/>
        <v>2184.1999999999998</v>
      </c>
    </row>
    <row r="290" spans="1:10" ht="20.100000000000001" customHeight="1">
      <c r="A290" s="48" t="s">
        <v>686</v>
      </c>
      <c r="B290" s="49" t="s">
        <v>687</v>
      </c>
      <c r="C290" s="49"/>
      <c r="D290" s="49"/>
      <c r="E290" s="49"/>
      <c r="F290" s="49"/>
      <c r="G290" s="49"/>
      <c r="H290" s="50">
        <v>122.41</v>
      </c>
      <c r="I290" s="51">
        <f t="shared" si="8"/>
        <v>0</v>
      </c>
      <c r="J290" s="52">
        <f t="shared" si="9"/>
        <v>122.41</v>
      </c>
    </row>
    <row r="291" spans="1:10" ht="33">
      <c r="A291" s="3" t="s">
        <v>688</v>
      </c>
      <c r="B291" s="4" t="s">
        <v>689</v>
      </c>
      <c r="C291" s="5" t="s">
        <v>690</v>
      </c>
      <c r="D291" s="4" t="s">
        <v>14</v>
      </c>
      <c r="E291" s="4" t="s">
        <v>25</v>
      </c>
      <c r="F291" s="6">
        <v>1</v>
      </c>
      <c r="G291" s="7">
        <v>27.15</v>
      </c>
      <c r="H291" s="8">
        <v>27.15</v>
      </c>
      <c r="I291" s="47">
        <f t="shared" si="8"/>
        <v>0</v>
      </c>
      <c r="J291" s="46">
        <f t="shared" si="9"/>
        <v>27.15</v>
      </c>
    </row>
    <row r="292" spans="1:10" ht="41.25">
      <c r="A292" s="3" t="s">
        <v>691</v>
      </c>
      <c r="B292" s="4" t="s">
        <v>692</v>
      </c>
      <c r="C292" s="5" t="s">
        <v>693</v>
      </c>
      <c r="D292" s="4" t="s">
        <v>14</v>
      </c>
      <c r="E292" s="4" t="s">
        <v>25</v>
      </c>
      <c r="F292" s="6">
        <v>2</v>
      </c>
      <c r="G292" s="7">
        <v>31.4</v>
      </c>
      <c r="H292" s="8">
        <v>62.8</v>
      </c>
      <c r="I292" s="47">
        <f t="shared" si="8"/>
        <v>0</v>
      </c>
      <c r="J292" s="46">
        <f t="shared" si="9"/>
        <v>62.8</v>
      </c>
    </row>
    <row r="293" spans="1:10" ht="41.25">
      <c r="A293" s="3" t="s">
        <v>694</v>
      </c>
      <c r="B293" s="4" t="s">
        <v>695</v>
      </c>
      <c r="C293" s="5" t="s">
        <v>696</v>
      </c>
      <c r="D293" s="4" t="s">
        <v>14</v>
      </c>
      <c r="E293" s="4" t="s">
        <v>25</v>
      </c>
      <c r="F293" s="6">
        <v>2</v>
      </c>
      <c r="G293" s="7">
        <v>16.23</v>
      </c>
      <c r="H293" s="8">
        <v>32.46</v>
      </c>
      <c r="I293" s="47">
        <f t="shared" si="8"/>
        <v>0</v>
      </c>
      <c r="J293" s="46">
        <f t="shared" si="9"/>
        <v>32.46</v>
      </c>
    </row>
    <row r="294" spans="1:10" ht="20.100000000000001" customHeight="1">
      <c r="A294" s="48" t="s">
        <v>697</v>
      </c>
      <c r="B294" s="49" t="s">
        <v>698</v>
      </c>
      <c r="C294" s="49"/>
      <c r="D294" s="49"/>
      <c r="E294" s="49"/>
      <c r="F294" s="49"/>
      <c r="G294" s="49"/>
      <c r="H294" s="50">
        <v>1745.55</v>
      </c>
      <c r="I294" s="51">
        <f t="shared" si="8"/>
        <v>0</v>
      </c>
      <c r="J294" s="52">
        <f t="shared" si="9"/>
        <v>1745.55</v>
      </c>
    </row>
    <row r="295" spans="1:10" ht="24.75">
      <c r="A295" s="3" t="s">
        <v>699</v>
      </c>
      <c r="B295" s="4" t="s">
        <v>700</v>
      </c>
      <c r="C295" s="5" t="s">
        <v>701</v>
      </c>
      <c r="D295" s="4" t="s">
        <v>14</v>
      </c>
      <c r="E295" s="4" t="s">
        <v>25</v>
      </c>
      <c r="F295" s="6">
        <v>1</v>
      </c>
      <c r="G295" s="7">
        <v>276.07</v>
      </c>
      <c r="H295" s="8">
        <v>276.07</v>
      </c>
      <c r="I295" s="47">
        <f t="shared" si="8"/>
        <v>0</v>
      </c>
      <c r="J295" s="46">
        <f t="shared" si="9"/>
        <v>276.07</v>
      </c>
    </row>
    <row r="296" spans="1:10" ht="24.75">
      <c r="A296" s="3" t="s">
        <v>702</v>
      </c>
      <c r="B296" s="4" t="s">
        <v>703</v>
      </c>
      <c r="C296" s="5" t="s">
        <v>704</v>
      </c>
      <c r="D296" s="4" t="s">
        <v>14</v>
      </c>
      <c r="E296" s="4" t="s">
        <v>25</v>
      </c>
      <c r="F296" s="6">
        <v>1</v>
      </c>
      <c r="G296" s="7">
        <v>828.84</v>
      </c>
      <c r="H296" s="8">
        <v>828.84</v>
      </c>
      <c r="I296" s="47">
        <f t="shared" si="8"/>
        <v>0</v>
      </c>
      <c r="J296" s="46">
        <f t="shared" si="9"/>
        <v>828.84</v>
      </c>
    </row>
    <row r="297" spans="1:10" ht="49.5">
      <c r="A297" s="3" t="s">
        <v>705</v>
      </c>
      <c r="B297" s="4" t="s">
        <v>706</v>
      </c>
      <c r="C297" s="5" t="s">
        <v>707</v>
      </c>
      <c r="D297" s="4" t="s">
        <v>411</v>
      </c>
      <c r="E297" s="4" t="s">
        <v>25</v>
      </c>
      <c r="F297" s="6">
        <v>2</v>
      </c>
      <c r="G297" s="7">
        <v>320.32</v>
      </c>
      <c r="H297" s="8">
        <v>640.64</v>
      </c>
      <c r="I297" s="47">
        <f t="shared" si="8"/>
        <v>0</v>
      </c>
      <c r="J297" s="46">
        <f t="shared" si="9"/>
        <v>640.64</v>
      </c>
    </row>
    <row r="298" spans="1:10" ht="20.100000000000001" customHeight="1">
      <c r="A298" s="48" t="s">
        <v>708</v>
      </c>
      <c r="B298" s="49" t="s">
        <v>709</v>
      </c>
      <c r="C298" s="49"/>
      <c r="D298" s="49"/>
      <c r="E298" s="49"/>
      <c r="F298" s="49"/>
      <c r="G298" s="49"/>
      <c r="H298" s="50">
        <v>316.24</v>
      </c>
      <c r="I298" s="51">
        <f t="shared" si="8"/>
        <v>0</v>
      </c>
      <c r="J298" s="52">
        <f t="shared" si="9"/>
        <v>316.24</v>
      </c>
    </row>
    <row r="299" spans="1:10" ht="24.75">
      <c r="A299" s="3" t="s">
        <v>710</v>
      </c>
      <c r="B299" s="4" t="s">
        <v>711</v>
      </c>
      <c r="C299" s="5" t="s">
        <v>712</v>
      </c>
      <c r="D299" s="4" t="s">
        <v>14</v>
      </c>
      <c r="E299" s="4" t="s">
        <v>25</v>
      </c>
      <c r="F299" s="6">
        <v>1</v>
      </c>
      <c r="G299" s="7">
        <v>23.33</v>
      </c>
      <c r="H299" s="8">
        <v>23.33</v>
      </c>
      <c r="I299" s="47">
        <f t="shared" si="8"/>
        <v>0</v>
      </c>
      <c r="J299" s="46">
        <f t="shared" si="9"/>
        <v>23.33</v>
      </c>
    </row>
    <row r="300" spans="1:10" ht="24.75">
      <c r="A300" s="3" t="s">
        <v>713</v>
      </c>
      <c r="B300" s="4" t="s">
        <v>714</v>
      </c>
      <c r="C300" s="5" t="s">
        <v>715</v>
      </c>
      <c r="D300" s="4" t="s">
        <v>301</v>
      </c>
      <c r="E300" s="4" t="s">
        <v>20</v>
      </c>
      <c r="F300" s="6">
        <v>1</v>
      </c>
      <c r="G300" s="7">
        <v>292.91000000000003</v>
      </c>
      <c r="H300" s="8">
        <v>292.91000000000003</v>
      </c>
      <c r="I300" s="47">
        <f t="shared" si="8"/>
        <v>0</v>
      </c>
      <c r="J300" s="46">
        <f t="shared" si="9"/>
        <v>292.91000000000003</v>
      </c>
    </row>
    <row r="301" spans="1:10" ht="20.100000000000001" customHeight="1">
      <c r="A301" s="48" t="s">
        <v>716</v>
      </c>
      <c r="B301" s="49" t="s">
        <v>717</v>
      </c>
      <c r="C301" s="49"/>
      <c r="D301" s="49"/>
      <c r="E301" s="49"/>
      <c r="F301" s="49"/>
      <c r="G301" s="49"/>
      <c r="H301" s="50">
        <v>42417</v>
      </c>
      <c r="I301" s="51">
        <f t="shared" si="8"/>
        <v>0</v>
      </c>
      <c r="J301" s="52">
        <f t="shared" si="9"/>
        <v>42417</v>
      </c>
    </row>
    <row r="302" spans="1:10" ht="20.100000000000001" customHeight="1">
      <c r="A302" s="48" t="s">
        <v>718</v>
      </c>
      <c r="B302" s="49" t="s">
        <v>719</v>
      </c>
      <c r="C302" s="49"/>
      <c r="D302" s="49"/>
      <c r="E302" s="49"/>
      <c r="F302" s="49"/>
      <c r="G302" s="49"/>
      <c r="H302" s="50">
        <v>1280.56</v>
      </c>
      <c r="I302" s="51">
        <f t="shared" si="8"/>
        <v>0</v>
      </c>
      <c r="J302" s="52">
        <f t="shared" si="9"/>
        <v>1280.56</v>
      </c>
    </row>
    <row r="303" spans="1:10" ht="41.25">
      <c r="A303" s="3" t="s">
        <v>720</v>
      </c>
      <c r="B303" s="4" t="s">
        <v>721</v>
      </c>
      <c r="C303" s="5" t="s">
        <v>722</v>
      </c>
      <c r="D303" s="4" t="s">
        <v>14</v>
      </c>
      <c r="E303" s="4" t="s">
        <v>74</v>
      </c>
      <c r="F303" s="6">
        <v>20</v>
      </c>
      <c r="G303" s="7">
        <v>7.88</v>
      </c>
      <c r="H303" s="8">
        <v>157.6</v>
      </c>
      <c r="I303" s="47">
        <f t="shared" si="8"/>
        <v>0</v>
      </c>
      <c r="J303" s="46">
        <f t="shared" si="9"/>
        <v>157.6</v>
      </c>
    </row>
    <row r="304" spans="1:10" ht="16.5">
      <c r="A304" s="3" t="s">
        <v>723</v>
      </c>
      <c r="B304" s="4" t="s">
        <v>724</v>
      </c>
      <c r="C304" s="5" t="s">
        <v>725</v>
      </c>
      <c r="D304" s="4" t="s">
        <v>14</v>
      </c>
      <c r="E304" s="4" t="s">
        <v>74</v>
      </c>
      <c r="F304" s="6">
        <v>20</v>
      </c>
      <c r="G304" s="7">
        <v>39.299999999999997</v>
      </c>
      <c r="H304" s="8">
        <v>786</v>
      </c>
      <c r="I304" s="47">
        <f t="shared" si="8"/>
        <v>0</v>
      </c>
      <c r="J304" s="46">
        <f t="shared" si="9"/>
        <v>786</v>
      </c>
    </row>
    <row r="305" spans="1:10" ht="33">
      <c r="A305" s="3" t="s">
        <v>726</v>
      </c>
      <c r="B305" s="4" t="s">
        <v>727</v>
      </c>
      <c r="C305" s="5" t="s">
        <v>728</v>
      </c>
      <c r="D305" s="4" t="s">
        <v>118</v>
      </c>
      <c r="E305" s="4" t="s">
        <v>20</v>
      </c>
      <c r="F305" s="6">
        <v>1</v>
      </c>
      <c r="G305" s="7">
        <v>53.46</v>
      </c>
      <c r="H305" s="8">
        <v>53.46</v>
      </c>
      <c r="I305" s="47">
        <f t="shared" si="8"/>
        <v>0</v>
      </c>
      <c r="J305" s="46">
        <f t="shared" si="9"/>
        <v>53.46</v>
      </c>
    </row>
    <row r="306" spans="1:10" ht="16.5">
      <c r="A306" s="3" t="s">
        <v>729</v>
      </c>
      <c r="B306" s="4" t="s">
        <v>730</v>
      </c>
      <c r="C306" s="5" t="s">
        <v>731</v>
      </c>
      <c r="D306" s="4" t="s">
        <v>411</v>
      </c>
      <c r="E306" s="4" t="s">
        <v>25</v>
      </c>
      <c r="F306" s="6">
        <v>5</v>
      </c>
      <c r="G306" s="7">
        <v>56.7</v>
      </c>
      <c r="H306" s="8">
        <v>283.5</v>
      </c>
      <c r="I306" s="47">
        <f t="shared" si="8"/>
        <v>0</v>
      </c>
      <c r="J306" s="46">
        <f t="shared" si="9"/>
        <v>283.5</v>
      </c>
    </row>
    <row r="307" spans="1:10" ht="20.100000000000001" customHeight="1">
      <c r="A307" s="48" t="s">
        <v>732</v>
      </c>
      <c r="B307" s="49" t="s">
        <v>733</v>
      </c>
      <c r="C307" s="49"/>
      <c r="D307" s="49"/>
      <c r="E307" s="49"/>
      <c r="F307" s="49"/>
      <c r="G307" s="49"/>
      <c r="H307" s="50">
        <v>5631.87</v>
      </c>
      <c r="I307" s="51">
        <f t="shared" si="8"/>
        <v>0</v>
      </c>
      <c r="J307" s="52">
        <f t="shared" si="9"/>
        <v>5631.87</v>
      </c>
    </row>
    <row r="308" spans="1:10" ht="24.75">
      <c r="A308" s="3" t="s">
        <v>734</v>
      </c>
      <c r="B308" s="4" t="s">
        <v>735</v>
      </c>
      <c r="C308" s="5" t="s">
        <v>736</v>
      </c>
      <c r="D308" s="4" t="s">
        <v>14</v>
      </c>
      <c r="E308" s="4" t="s">
        <v>25</v>
      </c>
      <c r="F308" s="6">
        <v>1</v>
      </c>
      <c r="G308" s="7">
        <v>446.09</v>
      </c>
      <c r="H308" s="8">
        <v>446.09</v>
      </c>
      <c r="I308" s="47">
        <f t="shared" si="8"/>
        <v>0</v>
      </c>
      <c r="J308" s="46">
        <f t="shared" si="9"/>
        <v>446.09</v>
      </c>
    </row>
    <row r="309" spans="1:10" ht="16.5">
      <c r="A309" s="3" t="s">
        <v>737</v>
      </c>
      <c r="B309" s="4" t="s">
        <v>738</v>
      </c>
      <c r="C309" s="5" t="s">
        <v>739</v>
      </c>
      <c r="D309" s="4" t="s">
        <v>14</v>
      </c>
      <c r="E309" s="4" t="s">
        <v>25</v>
      </c>
      <c r="F309" s="6">
        <v>3</v>
      </c>
      <c r="G309" s="7">
        <v>50.55</v>
      </c>
      <c r="H309" s="8">
        <v>151.65</v>
      </c>
      <c r="I309" s="47">
        <f t="shared" si="8"/>
        <v>0</v>
      </c>
      <c r="J309" s="46">
        <f t="shared" si="9"/>
        <v>151.65</v>
      </c>
    </row>
    <row r="310" spans="1:10" ht="33">
      <c r="A310" s="3" t="s">
        <v>740</v>
      </c>
      <c r="B310" s="4" t="s">
        <v>741</v>
      </c>
      <c r="C310" s="5" t="s">
        <v>742</v>
      </c>
      <c r="D310" s="4" t="s">
        <v>14</v>
      </c>
      <c r="E310" s="4" t="s">
        <v>25</v>
      </c>
      <c r="F310" s="6">
        <v>3</v>
      </c>
      <c r="G310" s="7">
        <v>40.11</v>
      </c>
      <c r="H310" s="8">
        <v>120.33</v>
      </c>
      <c r="I310" s="47">
        <f t="shared" si="8"/>
        <v>0</v>
      </c>
      <c r="J310" s="46">
        <f t="shared" si="9"/>
        <v>120.33</v>
      </c>
    </row>
    <row r="311" spans="1:10" ht="33">
      <c r="A311" s="3" t="s">
        <v>743</v>
      </c>
      <c r="B311" s="4" t="s">
        <v>744</v>
      </c>
      <c r="C311" s="5" t="s">
        <v>745</v>
      </c>
      <c r="D311" s="4" t="s">
        <v>14</v>
      </c>
      <c r="E311" s="4" t="s">
        <v>25</v>
      </c>
      <c r="F311" s="6">
        <v>3</v>
      </c>
      <c r="G311" s="7">
        <v>55.13</v>
      </c>
      <c r="H311" s="8">
        <v>165.39</v>
      </c>
      <c r="I311" s="47">
        <f t="shared" si="8"/>
        <v>0</v>
      </c>
      <c r="J311" s="46">
        <f t="shared" si="9"/>
        <v>165.39</v>
      </c>
    </row>
    <row r="312" spans="1:10" ht="24.75">
      <c r="A312" s="3" t="s">
        <v>746</v>
      </c>
      <c r="B312" s="4" t="s">
        <v>271</v>
      </c>
      <c r="C312" s="5" t="s">
        <v>272</v>
      </c>
      <c r="D312" s="4" t="s">
        <v>14</v>
      </c>
      <c r="E312" s="4" t="s">
        <v>45</v>
      </c>
      <c r="F312" s="6">
        <v>12</v>
      </c>
      <c r="G312" s="7">
        <v>39.39</v>
      </c>
      <c r="H312" s="8">
        <v>472.68</v>
      </c>
      <c r="I312" s="47">
        <f t="shared" si="8"/>
        <v>0</v>
      </c>
      <c r="J312" s="46">
        <f t="shared" si="9"/>
        <v>472.68</v>
      </c>
    </row>
    <row r="313" spans="1:10" ht="24.75">
      <c r="A313" s="3" t="s">
        <v>747</v>
      </c>
      <c r="B313" s="4" t="s">
        <v>748</v>
      </c>
      <c r="C313" s="5" t="s">
        <v>749</v>
      </c>
      <c r="D313" s="4" t="s">
        <v>14</v>
      </c>
      <c r="E313" s="4" t="s">
        <v>25</v>
      </c>
      <c r="F313" s="6">
        <v>5</v>
      </c>
      <c r="G313" s="7">
        <v>26.49</v>
      </c>
      <c r="H313" s="8">
        <v>132.44999999999999</v>
      </c>
      <c r="I313" s="47">
        <f t="shared" si="8"/>
        <v>0</v>
      </c>
      <c r="J313" s="46">
        <f t="shared" si="9"/>
        <v>132.44999999999999</v>
      </c>
    </row>
    <row r="314" spans="1:10" ht="16.5">
      <c r="A314" s="3" t="s">
        <v>750</v>
      </c>
      <c r="B314" s="4" t="s">
        <v>751</v>
      </c>
      <c r="C314" s="5" t="s">
        <v>752</v>
      </c>
      <c r="D314" s="4" t="s">
        <v>14</v>
      </c>
      <c r="E314" s="4" t="s">
        <v>25</v>
      </c>
      <c r="F314" s="6">
        <v>3</v>
      </c>
      <c r="G314" s="7">
        <v>102.53</v>
      </c>
      <c r="H314" s="8">
        <v>307.58999999999997</v>
      </c>
      <c r="I314" s="47">
        <f t="shared" si="8"/>
        <v>0</v>
      </c>
      <c r="J314" s="46">
        <f t="shared" si="9"/>
        <v>307.58999999999997</v>
      </c>
    </row>
    <row r="315" spans="1:10" ht="24.75">
      <c r="A315" s="3" t="s">
        <v>753</v>
      </c>
      <c r="B315" s="4" t="s">
        <v>754</v>
      </c>
      <c r="C315" s="5" t="s">
        <v>755</v>
      </c>
      <c r="D315" s="4" t="s">
        <v>14</v>
      </c>
      <c r="E315" s="4" t="s">
        <v>25</v>
      </c>
      <c r="F315" s="6">
        <v>3</v>
      </c>
      <c r="G315" s="7">
        <v>37.950000000000003</v>
      </c>
      <c r="H315" s="8">
        <v>113.85</v>
      </c>
      <c r="I315" s="47">
        <f t="shared" si="8"/>
        <v>0</v>
      </c>
      <c r="J315" s="46">
        <f t="shared" si="9"/>
        <v>113.85</v>
      </c>
    </row>
    <row r="316" spans="1:10" ht="24.75">
      <c r="A316" s="3" t="s">
        <v>756</v>
      </c>
      <c r="B316" s="4" t="s">
        <v>757</v>
      </c>
      <c r="C316" s="5" t="s">
        <v>758</v>
      </c>
      <c r="D316" s="4" t="s">
        <v>14</v>
      </c>
      <c r="E316" s="4" t="s">
        <v>45</v>
      </c>
      <c r="F316" s="6">
        <v>18</v>
      </c>
      <c r="G316" s="7">
        <v>34.76</v>
      </c>
      <c r="H316" s="8">
        <v>625.67999999999995</v>
      </c>
      <c r="I316" s="47">
        <f t="shared" si="8"/>
        <v>0</v>
      </c>
      <c r="J316" s="46">
        <f t="shared" si="9"/>
        <v>625.67999999999995</v>
      </c>
    </row>
    <row r="317" spans="1:10" ht="16.5">
      <c r="A317" s="3" t="s">
        <v>759</v>
      </c>
      <c r="B317" s="4" t="s">
        <v>760</v>
      </c>
      <c r="C317" s="5" t="s">
        <v>761</v>
      </c>
      <c r="D317" s="4" t="s">
        <v>14</v>
      </c>
      <c r="E317" s="4" t="s">
        <v>25</v>
      </c>
      <c r="F317" s="6">
        <v>1</v>
      </c>
      <c r="G317" s="7">
        <v>170.87</v>
      </c>
      <c r="H317" s="8">
        <v>170.87</v>
      </c>
      <c r="I317" s="47">
        <f t="shared" si="8"/>
        <v>0</v>
      </c>
      <c r="J317" s="46">
        <f t="shared" si="9"/>
        <v>170.87</v>
      </c>
    </row>
    <row r="318" spans="1:10" ht="24.75">
      <c r="A318" s="3" t="s">
        <v>762</v>
      </c>
      <c r="B318" s="4" t="s">
        <v>763</v>
      </c>
      <c r="C318" s="5" t="s">
        <v>764</v>
      </c>
      <c r="D318" s="4" t="s">
        <v>14</v>
      </c>
      <c r="E318" s="4" t="s">
        <v>25</v>
      </c>
      <c r="F318" s="6">
        <v>3</v>
      </c>
      <c r="G318" s="7">
        <v>308.5</v>
      </c>
      <c r="H318" s="8">
        <v>925.5</v>
      </c>
      <c r="I318" s="47">
        <f t="shared" si="8"/>
        <v>0</v>
      </c>
      <c r="J318" s="46">
        <f t="shared" si="9"/>
        <v>925.5</v>
      </c>
    </row>
    <row r="319" spans="1:10" ht="24.75">
      <c r="A319" s="3" t="s">
        <v>765</v>
      </c>
      <c r="B319" s="4" t="s">
        <v>766</v>
      </c>
      <c r="C319" s="5" t="s">
        <v>767</v>
      </c>
      <c r="D319" s="4" t="s">
        <v>14</v>
      </c>
      <c r="E319" s="4" t="s">
        <v>45</v>
      </c>
      <c r="F319" s="6">
        <v>18</v>
      </c>
      <c r="G319" s="7">
        <v>28.56</v>
      </c>
      <c r="H319" s="8">
        <v>514.08000000000004</v>
      </c>
      <c r="I319" s="47">
        <f t="shared" si="8"/>
        <v>0</v>
      </c>
      <c r="J319" s="46">
        <f t="shared" si="9"/>
        <v>514.08000000000004</v>
      </c>
    </row>
    <row r="320" spans="1:10" ht="24.75">
      <c r="A320" s="3" t="s">
        <v>768</v>
      </c>
      <c r="B320" s="4" t="s">
        <v>769</v>
      </c>
      <c r="C320" s="5" t="s">
        <v>770</v>
      </c>
      <c r="D320" s="4" t="s">
        <v>14</v>
      </c>
      <c r="E320" s="4" t="s">
        <v>25</v>
      </c>
      <c r="F320" s="6">
        <v>5</v>
      </c>
      <c r="G320" s="7">
        <v>19.59</v>
      </c>
      <c r="H320" s="8">
        <v>97.95</v>
      </c>
      <c r="I320" s="47">
        <f t="shared" si="8"/>
        <v>0</v>
      </c>
      <c r="J320" s="46">
        <f t="shared" si="9"/>
        <v>97.95</v>
      </c>
    </row>
    <row r="321" spans="1:10" ht="24.75">
      <c r="A321" s="3" t="s">
        <v>771</v>
      </c>
      <c r="B321" s="4" t="s">
        <v>772</v>
      </c>
      <c r="C321" s="5" t="s">
        <v>773</v>
      </c>
      <c r="D321" s="4" t="s">
        <v>14</v>
      </c>
      <c r="E321" s="4" t="s">
        <v>25</v>
      </c>
      <c r="F321" s="6">
        <v>3</v>
      </c>
      <c r="G321" s="7">
        <v>18.07</v>
      </c>
      <c r="H321" s="8">
        <v>54.21</v>
      </c>
      <c r="I321" s="47">
        <f t="shared" si="8"/>
        <v>0</v>
      </c>
      <c r="J321" s="46">
        <f t="shared" si="9"/>
        <v>54.21</v>
      </c>
    </row>
    <row r="322" spans="1:10" ht="24.75">
      <c r="A322" s="3" t="s">
        <v>774</v>
      </c>
      <c r="B322" s="4" t="s">
        <v>775</v>
      </c>
      <c r="C322" s="5" t="s">
        <v>776</v>
      </c>
      <c r="D322" s="4" t="s">
        <v>14</v>
      </c>
      <c r="E322" s="4" t="s">
        <v>25</v>
      </c>
      <c r="F322" s="6">
        <v>5</v>
      </c>
      <c r="G322" s="7">
        <v>37.409999999999997</v>
      </c>
      <c r="H322" s="8">
        <v>187.05</v>
      </c>
      <c r="I322" s="47">
        <f t="shared" si="8"/>
        <v>0</v>
      </c>
      <c r="J322" s="46">
        <f t="shared" si="9"/>
        <v>187.05</v>
      </c>
    </row>
    <row r="323" spans="1:10" ht="24.75">
      <c r="A323" s="3" t="s">
        <v>777</v>
      </c>
      <c r="B323" s="4" t="s">
        <v>778</v>
      </c>
      <c r="C323" s="5" t="s">
        <v>779</v>
      </c>
      <c r="D323" s="4" t="s">
        <v>14</v>
      </c>
      <c r="E323" s="4" t="s">
        <v>25</v>
      </c>
      <c r="F323" s="6">
        <v>1</v>
      </c>
      <c r="G323" s="7">
        <v>632.41999999999996</v>
      </c>
      <c r="H323" s="8">
        <v>632.41999999999996</v>
      </c>
      <c r="I323" s="47">
        <f t="shared" si="8"/>
        <v>0</v>
      </c>
      <c r="J323" s="46">
        <f t="shared" si="9"/>
        <v>632.41999999999996</v>
      </c>
    </row>
    <row r="324" spans="1:10" ht="24.75">
      <c r="A324" s="3" t="s">
        <v>780</v>
      </c>
      <c r="B324" s="4" t="s">
        <v>766</v>
      </c>
      <c r="C324" s="5" t="s">
        <v>767</v>
      </c>
      <c r="D324" s="4" t="s">
        <v>14</v>
      </c>
      <c r="E324" s="4" t="s">
        <v>45</v>
      </c>
      <c r="F324" s="6">
        <v>18</v>
      </c>
      <c r="G324" s="7">
        <v>28.56</v>
      </c>
      <c r="H324" s="8">
        <v>514.08000000000004</v>
      </c>
      <c r="I324" s="47">
        <f t="shared" si="8"/>
        <v>0</v>
      </c>
      <c r="J324" s="46">
        <f t="shared" si="9"/>
        <v>514.08000000000004</v>
      </c>
    </row>
    <row r="325" spans="1:10" ht="20.100000000000001" customHeight="1">
      <c r="A325" s="48" t="s">
        <v>781</v>
      </c>
      <c r="B325" s="49" t="s">
        <v>782</v>
      </c>
      <c r="C325" s="49"/>
      <c r="D325" s="49"/>
      <c r="E325" s="49"/>
      <c r="F325" s="49"/>
      <c r="G325" s="49"/>
      <c r="H325" s="50">
        <v>5548.33</v>
      </c>
      <c r="I325" s="51">
        <f t="shared" si="8"/>
        <v>0</v>
      </c>
      <c r="J325" s="52">
        <f t="shared" si="9"/>
        <v>5548.33</v>
      </c>
    </row>
    <row r="326" spans="1:10" ht="33">
      <c r="A326" s="3" t="s">
        <v>783</v>
      </c>
      <c r="B326" s="4" t="s">
        <v>784</v>
      </c>
      <c r="C326" s="5" t="s">
        <v>785</v>
      </c>
      <c r="D326" s="4" t="s">
        <v>14</v>
      </c>
      <c r="E326" s="4" t="s">
        <v>25</v>
      </c>
      <c r="F326" s="6">
        <v>5</v>
      </c>
      <c r="G326" s="7">
        <v>18.28</v>
      </c>
      <c r="H326" s="8">
        <v>91.4</v>
      </c>
      <c r="I326" s="47">
        <f t="shared" ref="I326:I389" si="10">$I$3</f>
        <v>0</v>
      </c>
      <c r="J326" s="46">
        <f t="shared" ref="J326:J389" si="11">H326-(H326*I326)</f>
        <v>91.4</v>
      </c>
    </row>
    <row r="327" spans="1:10" ht="16.5">
      <c r="A327" s="3" t="s">
        <v>786</v>
      </c>
      <c r="B327" s="4" t="s">
        <v>787</v>
      </c>
      <c r="C327" s="5" t="s">
        <v>788</v>
      </c>
      <c r="D327" s="4" t="s">
        <v>301</v>
      </c>
      <c r="E327" s="4" t="s">
        <v>20</v>
      </c>
      <c r="F327" s="6">
        <v>1</v>
      </c>
      <c r="G327" s="7">
        <v>33.549999999999997</v>
      </c>
      <c r="H327" s="8">
        <v>33.549999999999997</v>
      </c>
      <c r="I327" s="47">
        <f t="shared" si="10"/>
        <v>0</v>
      </c>
      <c r="J327" s="46">
        <f t="shared" si="11"/>
        <v>33.549999999999997</v>
      </c>
    </row>
    <row r="328" spans="1:10" ht="33">
      <c r="A328" s="3" t="s">
        <v>789</v>
      </c>
      <c r="B328" s="4" t="s">
        <v>790</v>
      </c>
      <c r="C328" s="5" t="s">
        <v>791</v>
      </c>
      <c r="D328" s="4" t="s">
        <v>14</v>
      </c>
      <c r="E328" s="4" t="s">
        <v>25</v>
      </c>
      <c r="F328" s="6">
        <v>2</v>
      </c>
      <c r="G328" s="7">
        <v>78.03</v>
      </c>
      <c r="H328" s="8">
        <v>156.06</v>
      </c>
      <c r="I328" s="47">
        <f t="shared" si="10"/>
        <v>0</v>
      </c>
      <c r="J328" s="46">
        <f t="shared" si="11"/>
        <v>156.06</v>
      </c>
    </row>
    <row r="329" spans="1:10" ht="33">
      <c r="A329" s="3" t="s">
        <v>792</v>
      </c>
      <c r="B329" s="4" t="s">
        <v>793</v>
      </c>
      <c r="C329" s="5" t="s">
        <v>794</v>
      </c>
      <c r="D329" s="4" t="s">
        <v>14</v>
      </c>
      <c r="E329" s="4" t="s">
        <v>25</v>
      </c>
      <c r="F329" s="6">
        <v>5</v>
      </c>
      <c r="G329" s="7">
        <v>22.91</v>
      </c>
      <c r="H329" s="8">
        <v>114.55</v>
      </c>
      <c r="I329" s="47">
        <f t="shared" si="10"/>
        <v>0</v>
      </c>
      <c r="J329" s="46">
        <f t="shared" si="11"/>
        <v>114.55</v>
      </c>
    </row>
    <row r="330" spans="1:10" ht="33">
      <c r="A330" s="3" t="s">
        <v>795</v>
      </c>
      <c r="B330" s="4" t="s">
        <v>796</v>
      </c>
      <c r="C330" s="5" t="s">
        <v>797</v>
      </c>
      <c r="D330" s="4" t="s">
        <v>14</v>
      </c>
      <c r="E330" s="4" t="s">
        <v>25</v>
      </c>
      <c r="F330" s="6">
        <v>5</v>
      </c>
      <c r="G330" s="7">
        <v>65.709999999999994</v>
      </c>
      <c r="H330" s="8">
        <v>328.55</v>
      </c>
      <c r="I330" s="47">
        <f t="shared" si="10"/>
        <v>0</v>
      </c>
      <c r="J330" s="46">
        <f t="shared" si="11"/>
        <v>328.55</v>
      </c>
    </row>
    <row r="331" spans="1:10" ht="33">
      <c r="A331" s="3" t="s">
        <v>798</v>
      </c>
      <c r="B331" s="4" t="s">
        <v>799</v>
      </c>
      <c r="C331" s="5" t="s">
        <v>800</v>
      </c>
      <c r="D331" s="4" t="s">
        <v>14</v>
      </c>
      <c r="E331" s="4" t="s">
        <v>45</v>
      </c>
      <c r="F331" s="6">
        <v>30</v>
      </c>
      <c r="G331" s="7">
        <v>58.62</v>
      </c>
      <c r="H331" s="8">
        <v>1758.6</v>
      </c>
      <c r="I331" s="47">
        <f t="shared" si="10"/>
        <v>0</v>
      </c>
      <c r="J331" s="46">
        <f t="shared" si="11"/>
        <v>1758.6</v>
      </c>
    </row>
    <row r="332" spans="1:10" ht="33">
      <c r="A332" s="3" t="s">
        <v>801</v>
      </c>
      <c r="B332" s="4" t="s">
        <v>802</v>
      </c>
      <c r="C332" s="5" t="s">
        <v>803</v>
      </c>
      <c r="D332" s="4" t="s">
        <v>14</v>
      </c>
      <c r="E332" s="4" t="s">
        <v>45</v>
      </c>
      <c r="F332" s="6">
        <v>15</v>
      </c>
      <c r="G332" s="7">
        <v>32.840000000000003</v>
      </c>
      <c r="H332" s="8">
        <v>492.6</v>
      </c>
      <c r="I332" s="47">
        <f t="shared" si="10"/>
        <v>0</v>
      </c>
      <c r="J332" s="46">
        <f t="shared" si="11"/>
        <v>492.6</v>
      </c>
    </row>
    <row r="333" spans="1:10" ht="33">
      <c r="A333" s="3" t="s">
        <v>804</v>
      </c>
      <c r="B333" s="4" t="s">
        <v>805</v>
      </c>
      <c r="C333" s="5" t="s">
        <v>806</v>
      </c>
      <c r="D333" s="4" t="s">
        <v>14</v>
      </c>
      <c r="E333" s="4" t="s">
        <v>45</v>
      </c>
      <c r="F333" s="6">
        <v>15</v>
      </c>
      <c r="G333" s="7">
        <v>42.11</v>
      </c>
      <c r="H333" s="8">
        <v>631.65</v>
      </c>
      <c r="I333" s="47">
        <f t="shared" si="10"/>
        <v>0</v>
      </c>
      <c r="J333" s="46">
        <f t="shared" si="11"/>
        <v>631.65</v>
      </c>
    </row>
    <row r="334" spans="1:10" ht="33">
      <c r="A334" s="3" t="s">
        <v>807</v>
      </c>
      <c r="B334" s="4" t="s">
        <v>808</v>
      </c>
      <c r="C334" s="5" t="s">
        <v>809</v>
      </c>
      <c r="D334" s="4" t="s">
        <v>14</v>
      </c>
      <c r="E334" s="4" t="s">
        <v>25</v>
      </c>
      <c r="F334" s="6">
        <v>1</v>
      </c>
      <c r="G334" s="7">
        <v>82.33</v>
      </c>
      <c r="H334" s="8">
        <v>82.33</v>
      </c>
      <c r="I334" s="47">
        <f t="shared" si="10"/>
        <v>0</v>
      </c>
      <c r="J334" s="46">
        <f t="shared" si="11"/>
        <v>82.33</v>
      </c>
    </row>
    <row r="335" spans="1:10" ht="24.75">
      <c r="A335" s="3" t="s">
        <v>810</v>
      </c>
      <c r="B335" s="4" t="s">
        <v>811</v>
      </c>
      <c r="C335" s="5" t="s">
        <v>812</v>
      </c>
      <c r="D335" s="4" t="s">
        <v>14</v>
      </c>
      <c r="E335" s="4" t="s">
        <v>25</v>
      </c>
      <c r="F335" s="6">
        <v>1</v>
      </c>
      <c r="G335" s="7">
        <v>720.9</v>
      </c>
      <c r="H335" s="8">
        <v>720.9</v>
      </c>
      <c r="I335" s="47">
        <f t="shared" si="10"/>
        <v>0</v>
      </c>
      <c r="J335" s="46">
        <f t="shared" si="11"/>
        <v>720.9</v>
      </c>
    </row>
    <row r="336" spans="1:10" ht="33">
      <c r="A336" s="3" t="s">
        <v>813</v>
      </c>
      <c r="B336" s="4" t="s">
        <v>814</v>
      </c>
      <c r="C336" s="5" t="s">
        <v>815</v>
      </c>
      <c r="D336" s="4" t="s">
        <v>14</v>
      </c>
      <c r="E336" s="4" t="s">
        <v>25</v>
      </c>
      <c r="F336" s="6">
        <v>1</v>
      </c>
      <c r="G336" s="7">
        <v>926.94</v>
      </c>
      <c r="H336" s="8">
        <v>926.94</v>
      </c>
      <c r="I336" s="47">
        <f t="shared" si="10"/>
        <v>0</v>
      </c>
      <c r="J336" s="46">
        <f t="shared" si="11"/>
        <v>926.94</v>
      </c>
    </row>
    <row r="337" spans="1:10" ht="33">
      <c r="A337" s="3" t="s">
        <v>816</v>
      </c>
      <c r="B337" s="4" t="s">
        <v>817</v>
      </c>
      <c r="C337" s="5" t="s">
        <v>818</v>
      </c>
      <c r="D337" s="4" t="s">
        <v>14</v>
      </c>
      <c r="E337" s="4" t="s">
        <v>25</v>
      </c>
      <c r="F337" s="6">
        <v>2</v>
      </c>
      <c r="G337" s="7">
        <v>40.74</v>
      </c>
      <c r="H337" s="8">
        <v>81.48</v>
      </c>
      <c r="I337" s="47">
        <f t="shared" si="10"/>
        <v>0</v>
      </c>
      <c r="J337" s="46">
        <f t="shared" si="11"/>
        <v>81.48</v>
      </c>
    </row>
    <row r="338" spans="1:10" ht="33">
      <c r="A338" s="3" t="s">
        <v>819</v>
      </c>
      <c r="B338" s="4" t="s">
        <v>820</v>
      </c>
      <c r="C338" s="5" t="s">
        <v>821</v>
      </c>
      <c r="D338" s="4" t="s">
        <v>14</v>
      </c>
      <c r="E338" s="4" t="s">
        <v>25</v>
      </c>
      <c r="F338" s="6">
        <v>2</v>
      </c>
      <c r="G338" s="7">
        <v>64.86</v>
      </c>
      <c r="H338" s="8">
        <v>129.72</v>
      </c>
      <c r="I338" s="47">
        <f t="shared" si="10"/>
        <v>0</v>
      </c>
      <c r="J338" s="46">
        <f t="shared" si="11"/>
        <v>129.72</v>
      </c>
    </row>
    <row r="339" spans="1:10" ht="20.100000000000001" customHeight="1">
      <c r="A339" s="48" t="s">
        <v>822</v>
      </c>
      <c r="B339" s="49" t="s">
        <v>823</v>
      </c>
      <c r="C339" s="49"/>
      <c r="D339" s="49"/>
      <c r="E339" s="49"/>
      <c r="F339" s="49"/>
      <c r="G339" s="49"/>
      <c r="H339" s="50">
        <v>4102.7299999999996</v>
      </c>
      <c r="I339" s="51">
        <f t="shared" si="10"/>
        <v>0</v>
      </c>
      <c r="J339" s="52">
        <f t="shared" si="11"/>
        <v>4102.7299999999996</v>
      </c>
    </row>
    <row r="340" spans="1:10">
      <c r="A340" s="3" t="s">
        <v>824</v>
      </c>
      <c r="B340" s="4" t="s">
        <v>825</v>
      </c>
      <c r="C340" s="5" t="s">
        <v>826</v>
      </c>
      <c r="D340" s="4" t="s">
        <v>14</v>
      </c>
      <c r="E340" s="4" t="s">
        <v>15</v>
      </c>
      <c r="F340" s="6">
        <v>0.5</v>
      </c>
      <c r="G340" s="7">
        <v>433.93</v>
      </c>
      <c r="H340" s="8">
        <v>216.97</v>
      </c>
      <c r="I340" s="47">
        <f t="shared" si="10"/>
        <v>0</v>
      </c>
      <c r="J340" s="46">
        <f t="shared" si="11"/>
        <v>216.97</v>
      </c>
    </row>
    <row r="341" spans="1:10" ht="33">
      <c r="A341" s="3" t="s">
        <v>827</v>
      </c>
      <c r="B341" s="4" t="s">
        <v>828</v>
      </c>
      <c r="C341" s="5" t="s">
        <v>829</v>
      </c>
      <c r="D341" s="4" t="s">
        <v>14</v>
      </c>
      <c r="E341" s="4" t="s">
        <v>25</v>
      </c>
      <c r="F341" s="6">
        <v>1</v>
      </c>
      <c r="G341" s="7">
        <v>870.43</v>
      </c>
      <c r="H341" s="8">
        <v>870.43</v>
      </c>
      <c r="I341" s="47">
        <f t="shared" si="10"/>
        <v>0</v>
      </c>
      <c r="J341" s="46">
        <f t="shared" si="11"/>
        <v>870.43</v>
      </c>
    </row>
    <row r="342" spans="1:10" ht="24.75">
      <c r="A342" s="3" t="s">
        <v>830</v>
      </c>
      <c r="B342" s="4" t="s">
        <v>831</v>
      </c>
      <c r="C342" s="5" t="s">
        <v>832</v>
      </c>
      <c r="D342" s="4" t="s">
        <v>14</v>
      </c>
      <c r="E342" s="4" t="s">
        <v>25</v>
      </c>
      <c r="F342" s="6">
        <v>1</v>
      </c>
      <c r="G342" s="7">
        <v>388.83</v>
      </c>
      <c r="H342" s="8">
        <v>388.83</v>
      </c>
      <c r="I342" s="47">
        <f t="shared" si="10"/>
        <v>0</v>
      </c>
      <c r="J342" s="46">
        <f t="shared" si="11"/>
        <v>388.83</v>
      </c>
    </row>
    <row r="343" spans="1:10" ht="33">
      <c r="A343" s="3" t="s">
        <v>833</v>
      </c>
      <c r="B343" s="4" t="s">
        <v>834</v>
      </c>
      <c r="C343" s="5" t="s">
        <v>835</v>
      </c>
      <c r="D343" s="4" t="s">
        <v>14</v>
      </c>
      <c r="E343" s="4" t="s">
        <v>25</v>
      </c>
      <c r="F343" s="6">
        <v>1</v>
      </c>
      <c r="G343" s="7">
        <v>120.82</v>
      </c>
      <c r="H343" s="8">
        <v>120.82</v>
      </c>
      <c r="I343" s="47">
        <f t="shared" si="10"/>
        <v>0</v>
      </c>
      <c r="J343" s="46">
        <f t="shared" si="11"/>
        <v>120.82</v>
      </c>
    </row>
    <row r="344" spans="1:10" ht="16.5">
      <c r="A344" s="3" t="s">
        <v>836</v>
      </c>
      <c r="B344" s="4" t="s">
        <v>837</v>
      </c>
      <c r="C344" s="5" t="s">
        <v>838</v>
      </c>
      <c r="D344" s="4" t="s">
        <v>14</v>
      </c>
      <c r="E344" s="4" t="s">
        <v>25</v>
      </c>
      <c r="F344" s="6">
        <v>1</v>
      </c>
      <c r="G344" s="7">
        <v>53.77</v>
      </c>
      <c r="H344" s="8">
        <v>53.77</v>
      </c>
      <c r="I344" s="47">
        <f t="shared" si="10"/>
        <v>0</v>
      </c>
      <c r="J344" s="46">
        <f t="shared" si="11"/>
        <v>53.77</v>
      </c>
    </row>
    <row r="345" spans="1:10" ht="24.75">
      <c r="A345" s="3" t="s">
        <v>839</v>
      </c>
      <c r="B345" s="4" t="s">
        <v>840</v>
      </c>
      <c r="C345" s="5" t="s">
        <v>841</v>
      </c>
      <c r="D345" s="4" t="s">
        <v>14</v>
      </c>
      <c r="E345" s="4" t="s">
        <v>25</v>
      </c>
      <c r="F345" s="6">
        <v>1</v>
      </c>
      <c r="G345" s="7">
        <v>507.65</v>
      </c>
      <c r="H345" s="8">
        <v>507.65</v>
      </c>
      <c r="I345" s="47">
        <f t="shared" si="10"/>
        <v>0</v>
      </c>
      <c r="J345" s="46">
        <f t="shared" si="11"/>
        <v>507.65</v>
      </c>
    </row>
    <row r="346" spans="1:10" ht="24.75">
      <c r="A346" s="3" t="s">
        <v>842</v>
      </c>
      <c r="B346" s="4" t="s">
        <v>843</v>
      </c>
      <c r="C346" s="5" t="s">
        <v>844</v>
      </c>
      <c r="D346" s="4" t="s">
        <v>14</v>
      </c>
      <c r="E346" s="4" t="s">
        <v>25</v>
      </c>
      <c r="F346" s="6">
        <v>1</v>
      </c>
      <c r="G346" s="7">
        <v>1116.52</v>
      </c>
      <c r="H346" s="8">
        <v>1116.52</v>
      </c>
      <c r="I346" s="47">
        <f t="shared" si="10"/>
        <v>0</v>
      </c>
      <c r="J346" s="46">
        <f t="shared" si="11"/>
        <v>1116.52</v>
      </c>
    </row>
    <row r="347" spans="1:10" ht="33">
      <c r="A347" s="3" t="s">
        <v>845</v>
      </c>
      <c r="B347" s="4" t="s">
        <v>846</v>
      </c>
      <c r="C347" s="5" t="s">
        <v>847</v>
      </c>
      <c r="D347" s="4" t="s">
        <v>14</v>
      </c>
      <c r="E347" s="4" t="s">
        <v>25</v>
      </c>
      <c r="F347" s="6">
        <v>1</v>
      </c>
      <c r="G347" s="7">
        <v>827.74</v>
      </c>
      <c r="H347" s="8">
        <v>827.74</v>
      </c>
      <c r="I347" s="47">
        <f t="shared" si="10"/>
        <v>0</v>
      </c>
      <c r="J347" s="46">
        <f t="shared" si="11"/>
        <v>827.74</v>
      </c>
    </row>
    <row r="348" spans="1:10" ht="20.100000000000001" customHeight="1">
      <c r="A348" s="48" t="s">
        <v>848</v>
      </c>
      <c r="B348" s="49" t="s">
        <v>849</v>
      </c>
      <c r="C348" s="49"/>
      <c r="D348" s="49"/>
      <c r="E348" s="49"/>
      <c r="F348" s="49"/>
      <c r="G348" s="49"/>
      <c r="H348" s="50">
        <v>25853.51</v>
      </c>
      <c r="I348" s="51">
        <f t="shared" si="10"/>
        <v>0</v>
      </c>
      <c r="J348" s="52">
        <f t="shared" si="11"/>
        <v>25853.51</v>
      </c>
    </row>
    <row r="349" spans="1:10" ht="24.75">
      <c r="A349" s="3" t="s">
        <v>850</v>
      </c>
      <c r="B349" s="4" t="s">
        <v>851</v>
      </c>
      <c r="C349" s="5" t="s">
        <v>852</v>
      </c>
      <c r="D349" s="4" t="s">
        <v>14</v>
      </c>
      <c r="E349" s="4" t="s">
        <v>45</v>
      </c>
      <c r="F349" s="6">
        <v>30</v>
      </c>
      <c r="G349" s="7">
        <v>111.85</v>
      </c>
      <c r="H349" s="8">
        <v>3355.5</v>
      </c>
      <c r="I349" s="47">
        <f t="shared" si="10"/>
        <v>0</v>
      </c>
      <c r="J349" s="46">
        <f t="shared" si="11"/>
        <v>3355.5</v>
      </c>
    </row>
    <row r="350" spans="1:10" ht="33">
      <c r="A350" s="3" t="s">
        <v>853</v>
      </c>
      <c r="B350" s="4" t="s">
        <v>854</v>
      </c>
      <c r="C350" s="5" t="s">
        <v>855</v>
      </c>
      <c r="D350" s="4" t="s">
        <v>14</v>
      </c>
      <c r="E350" s="4" t="s">
        <v>25</v>
      </c>
      <c r="F350" s="6">
        <v>4</v>
      </c>
      <c r="G350" s="7">
        <v>241.74</v>
      </c>
      <c r="H350" s="8">
        <v>966.96</v>
      </c>
      <c r="I350" s="47">
        <f t="shared" si="10"/>
        <v>0</v>
      </c>
      <c r="J350" s="46">
        <f t="shared" si="11"/>
        <v>966.96</v>
      </c>
    </row>
    <row r="351" spans="1:10" ht="24.75">
      <c r="A351" s="3" t="s">
        <v>856</v>
      </c>
      <c r="B351" s="4" t="s">
        <v>857</v>
      </c>
      <c r="C351" s="5" t="s">
        <v>858</v>
      </c>
      <c r="D351" s="4" t="s">
        <v>14</v>
      </c>
      <c r="E351" s="4" t="s">
        <v>45</v>
      </c>
      <c r="F351" s="6">
        <v>40</v>
      </c>
      <c r="G351" s="7">
        <v>53.97</v>
      </c>
      <c r="H351" s="8">
        <v>2158.8000000000002</v>
      </c>
      <c r="I351" s="47">
        <f t="shared" si="10"/>
        <v>0</v>
      </c>
      <c r="J351" s="46">
        <f t="shared" si="11"/>
        <v>2158.8000000000002</v>
      </c>
    </row>
    <row r="352" spans="1:10" ht="33">
      <c r="A352" s="3" t="s">
        <v>859</v>
      </c>
      <c r="B352" s="4" t="s">
        <v>860</v>
      </c>
      <c r="C352" s="5" t="s">
        <v>861</v>
      </c>
      <c r="D352" s="4" t="s">
        <v>14</v>
      </c>
      <c r="E352" s="4" t="s">
        <v>25</v>
      </c>
      <c r="F352" s="6">
        <v>10</v>
      </c>
      <c r="G352" s="7">
        <v>93.06</v>
      </c>
      <c r="H352" s="8">
        <v>930.6</v>
      </c>
      <c r="I352" s="47">
        <f t="shared" si="10"/>
        <v>0</v>
      </c>
      <c r="J352" s="46">
        <f t="shared" si="11"/>
        <v>930.6</v>
      </c>
    </row>
    <row r="353" spans="1:10" ht="16.5">
      <c r="A353" s="3" t="s">
        <v>862</v>
      </c>
      <c r="B353" s="4" t="s">
        <v>863</v>
      </c>
      <c r="C353" s="5" t="s">
        <v>864</v>
      </c>
      <c r="D353" s="4" t="s">
        <v>14</v>
      </c>
      <c r="E353" s="4" t="s">
        <v>25</v>
      </c>
      <c r="F353" s="6">
        <v>10</v>
      </c>
      <c r="G353" s="7">
        <v>10.91</v>
      </c>
      <c r="H353" s="8">
        <v>109.1</v>
      </c>
      <c r="I353" s="47">
        <f t="shared" si="10"/>
        <v>0</v>
      </c>
      <c r="J353" s="46">
        <f t="shared" si="11"/>
        <v>109.1</v>
      </c>
    </row>
    <row r="354" spans="1:10" ht="49.5">
      <c r="A354" s="3" t="s">
        <v>865</v>
      </c>
      <c r="B354" s="4" t="s">
        <v>866</v>
      </c>
      <c r="C354" s="5" t="s">
        <v>867</v>
      </c>
      <c r="D354" s="4" t="s">
        <v>14</v>
      </c>
      <c r="E354" s="4" t="s">
        <v>45</v>
      </c>
      <c r="F354" s="6">
        <v>40</v>
      </c>
      <c r="G354" s="7">
        <v>13.29</v>
      </c>
      <c r="H354" s="8">
        <v>531.6</v>
      </c>
      <c r="I354" s="47">
        <f t="shared" si="10"/>
        <v>0</v>
      </c>
      <c r="J354" s="46">
        <f t="shared" si="11"/>
        <v>531.6</v>
      </c>
    </row>
    <row r="355" spans="1:10" ht="16.5">
      <c r="A355" s="3" t="s">
        <v>868</v>
      </c>
      <c r="B355" s="4" t="s">
        <v>869</v>
      </c>
      <c r="C355" s="5" t="s">
        <v>870</v>
      </c>
      <c r="D355" s="4" t="s">
        <v>14</v>
      </c>
      <c r="E355" s="4" t="s">
        <v>45</v>
      </c>
      <c r="F355" s="6">
        <v>47</v>
      </c>
      <c r="G355" s="7">
        <v>54.85</v>
      </c>
      <c r="H355" s="8">
        <v>2577.9499999999998</v>
      </c>
      <c r="I355" s="47">
        <f t="shared" si="10"/>
        <v>0</v>
      </c>
      <c r="J355" s="46">
        <f t="shared" si="11"/>
        <v>2577.9499999999998</v>
      </c>
    </row>
    <row r="356" spans="1:10" ht="24.75">
      <c r="A356" s="3" t="s">
        <v>871</v>
      </c>
      <c r="B356" s="4" t="s">
        <v>872</v>
      </c>
      <c r="C356" s="5" t="s">
        <v>873</v>
      </c>
      <c r="D356" s="4" t="s">
        <v>14</v>
      </c>
      <c r="E356" s="4" t="s">
        <v>45</v>
      </c>
      <c r="F356" s="6">
        <v>30</v>
      </c>
      <c r="G356" s="7">
        <v>125.81</v>
      </c>
      <c r="H356" s="8">
        <v>3774.3</v>
      </c>
      <c r="I356" s="47">
        <f t="shared" si="10"/>
        <v>0</v>
      </c>
      <c r="J356" s="46">
        <f t="shared" si="11"/>
        <v>3774.3</v>
      </c>
    </row>
    <row r="357" spans="1:10" ht="33">
      <c r="A357" s="3" t="s">
        <v>874</v>
      </c>
      <c r="B357" s="4" t="s">
        <v>875</v>
      </c>
      <c r="C357" s="5" t="s">
        <v>876</v>
      </c>
      <c r="D357" s="4" t="s">
        <v>14</v>
      </c>
      <c r="E357" s="4" t="s">
        <v>25</v>
      </c>
      <c r="F357" s="6">
        <v>6</v>
      </c>
      <c r="G357" s="7">
        <v>781.35</v>
      </c>
      <c r="H357" s="8">
        <v>4688.1000000000004</v>
      </c>
      <c r="I357" s="47">
        <f t="shared" si="10"/>
        <v>0</v>
      </c>
      <c r="J357" s="46">
        <f t="shared" si="11"/>
        <v>4688.1000000000004</v>
      </c>
    </row>
    <row r="358" spans="1:10" ht="33">
      <c r="A358" s="3" t="s">
        <v>877</v>
      </c>
      <c r="B358" s="4" t="s">
        <v>878</v>
      </c>
      <c r="C358" s="5" t="s">
        <v>879</v>
      </c>
      <c r="D358" s="4" t="s">
        <v>14</v>
      </c>
      <c r="E358" s="4" t="s">
        <v>45</v>
      </c>
      <c r="F358" s="6">
        <v>10</v>
      </c>
      <c r="G358" s="7">
        <v>274.02</v>
      </c>
      <c r="H358" s="8">
        <v>2740.2</v>
      </c>
      <c r="I358" s="47">
        <f t="shared" si="10"/>
        <v>0</v>
      </c>
      <c r="J358" s="46">
        <f t="shared" si="11"/>
        <v>2740.2</v>
      </c>
    </row>
    <row r="359" spans="1:10" ht="24.75">
      <c r="A359" s="3" t="s">
        <v>880</v>
      </c>
      <c r="B359" s="4" t="s">
        <v>881</v>
      </c>
      <c r="C359" s="5" t="s">
        <v>882</v>
      </c>
      <c r="D359" s="4" t="s">
        <v>14</v>
      </c>
      <c r="E359" s="4" t="s">
        <v>25</v>
      </c>
      <c r="F359" s="6">
        <v>10</v>
      </c>
      <c r="G359" s="7">
        <v>402.04</v>
      </c>
      <c r="H359" s="8">
        <v>4020.4</v>
      </c>
      <c r="I359" s="47">
        <f t="shared" si="10"/>
        <v>0</v>
      </c>
      <c r="J359" s="46">
        <f t="shared" si="11"/>
        <v>4020.4</v>
      </c>
    </row>
    <row r="360" spans="1:10" ht="20.100000000000001" customHeight="1">
      <c r="A360" s="48" t="s">
        <v>883</v>
      </c>
      <c r="B360" s="49" t="s">
        <v>884</v>
      </c>
      <c r="C360" s="49"/>
      <c r="D360" s="49"/>
      <c r="E360" s="49"/>
      <c r="F360" s="49"/>
      <c r="G360" s="49"/>
      <c r="H360" s="50">
        <v>21027.79</v>
      </c>
      <c r="I360" s="51">
        <f t="shared" si="10"/>
        <v>0</v>
      </c>
      <c r="J360" s="52">
        <f t="shared" si="11"/>
        <v>21027.79</v>
      </c>
    </row>
    <row r="361" spans="1:10" ht="16.5">
      <c r="A361" s="3" t="s">
        <v>885</v>
      </c>
      <c r="B361" s="4" t="s">
        <v>886</v>
      </c>
      <c r="C361" s="5" t="s">
        <v>887</v>
      </c>
      <c r="D361" s="4" t="s">
        <v>301</v>
      </c>
      <c r="E361" s="4" t="s">
        <v>20</v>
      </c>
      <c r="F361" s="6">
        <v>1.47</v>
      </c>
      <c r="G361" s="7">
        <v>814.16</v>
      </c>
      <c r="H361" s="8">
        <v>1196.82</v>
      </c>
      <c r="I361" s="47">
        <f t="shared" si="10"/>
        <v>0</v>
      </c>
      <c r="J361" s="46">
        <f t="shared" si="11"/>
        <v>1196.82</v>
      </c>
    </row>
    <row r="362" spans="1:10" ht="16.5">
      <c r="A362" s="3" t="s">
        <v>888</v>
      </c>
      <c r="B362" s="4" t="s">
        <v>889</v>
      </c>
      <c r="C362" s="5" t="s">
        <v>890</v>
      </c>
      <c r="D362" s="4" t="s">
        <v>323</v>
      </c>
      <c r="E362" s="4" t="s">
        <v>25</v>
      </c>
      <c r="F362" s="6">
        <v>1</v>
      </c>
      <c r="G362" s="7">
        <v>13671.07</v>
      </c>
      <c r="H362" s="8">
        <v>13671.07</v>
      </c>
      <c r="I362" s="47">
        <f t="shared" si="10"/>
        <v>0</v>
      </c>
      <c r="J362" s="46">
        <f t="shared" si="11"/>
        <v>13671.07</v>
      </c>
    </row>
    <row r="363" spans="1:10" ht="33">
      <c r="A363" s="3" t="s">
        <v>891</v>
      </c>
      <c r="B363" s="4" t="s">
        <v>892</v>
      </c>
      <c r="C363" s="5" t="s">
        <v>893</v>
      </c>
      <c r="D363" s="4" t="s">
        <v>301</v>
      </c>
      <c r="E363" s="4" t="s">
        <v>20</v>
      </c>
      <c r="F363" s="6">
        <v>2</v>
      </c>
      <c r="G363" s="7">
        <v>3079.95</v>
      </c>
      <c r="H363" s="8">
        <v>6159.9</v>
      </c>
      <c r="I363" s="47">
        <f t="shared" si="10"/>
        <v>0</v>
      </c>
      <c r="J363" s="46">
        <f t="shared" si="11"/>
        <v>6159.9</v>
      </c>
    </row>
    <row r="364" spans="1:10" ht="20.100000000000001" customHeight="1">
      <c r="A364" s="48" t="s">
        <v>894</v>
      </c>
      <c r="B364" s="49" t="s">
        <v>895</v>
      </c>
      <c r="C364" s="49"/>
      <c r="D364" s="49"/>
      <c r="E364" s="49"/>
      <c r="F364" s="49"/>
      <c r="G364" s="49"/>
      <c r="H364" s="50">
        <v>20023.419999999998</v>
      </c>
      <c r="I364" s="51">
        <f t="shared" si="10"/>
        <v>0</v>
      </c>
      <c r="J364" s="52">
        <f t="shared" si="11"/>
        <v>20023.419999999998</v>
      </c>
    </row>
    <row r="365" spans="1:10" ht="24.75">
      <c r="A365" s="3" t="s">
        <v>896</v>
      </c>
      <c r="B365" s="4" t="s">
        <v>897</v>
      </c>
      <c r="C365" s="5" t="s">
        <v>898</v>
      </c>
      <c r="D365" s="4" t="s">
        <v>14</v>
      </c>
      <c r="E365" s="4" t="s">
        <v>45</v>
      </c>
      <c r="F365" s="6">
        <v>30</v>
      </c>
      <c r="G365" s="7">
        <v>67.58</v>
      </c>
      <c r="H365" s="8">
        <v>2027.4</v>
      </c>
      <c r="I365" s="47">
        <f t="shared" si="10"/>
        <v>0</v>
      </c>
      <c r="J365" s="46">
        <f t="shared" si="11"/>
        <v>2027.4</v>
      </c>
    </row>
    <row r="366" spans="1:10" ht="33">
      <c r="A366" s="3" t="s">
        <v>899</v>
      </c>
      <c r="B366" s="4" t="s">
        <v>900</v>
      </c>
      <c r="C366" s="5" t="s">
        <v>901</v>
      </c>
      <c r="D366" s="4" t="s">
        <v>14</v>
      </c>
      <c r="E366" s="4" t="s">
        <v>25</v>
      </c>
      <c r="F366" s="6">
        <v>2</v>
      </c>
      <c r="G366" s="7">
        <v>1088.01</v>
      </c>
      <c r="H366" s="8">
        <v>2176.02</v>
      </c>
      <c r="I366" s="47">
        <f t="shared" si="10"/>
        <v>0</v>
      </c>
      <c r="J366" s="46">
        <f t="shared" si="11"/>
        <v>2176.02</v>
      </c>
    </row>
    <row r="367" spans="1:10" ht="41.25">
      <c r="A367" s="3" t="s">
        <v>902</v>
      </c>
      <c r="B367" s="4" t="s">
        <v>903</v>
      </c>
      <c r="C367" s="5" t="s">
        <v>904</v>
      </c>
      <c r="D367" s="4" t="s">
        <v>14</v>
      </c>
      <c r="E367" s="4" t="s">
        <v>45</v>
      </c>
      <c r="F367" s="6">
        <v>80</v>
      </c>
      <c r="G367" s="7">
        <v>197.75</v>
      </c>
      <c r="H367" s="8">
        <v>15820</v>
      </c>
      <c r="I367" s="47">
        <f t="shared" si="10"/>
        <v>0</v>
      </c>
      <c r="J367" s="46">
        <f t="shared" si="11"/>
        <v>15820</v>
      </c>
    </row>
    <row r="368" spans="1:10" ht="20.100000000000001" customHeight="1">
      <c r="A368" s="48" t="s">
        <v>905</v>
      </c>
      <c r="B368" s="49" t="s">
        <v>906</v>
      </c>
      <c r="C368" s="49"/>
      <c r="D368" s="49"/>
      <c r="E368" s="49"/>
      <c r="F368" s="49"/>
      <c r="G368" s="49"/>
      <c r="H368" s="50">
        <v>140084.48000000001</v>
      </c>
      <c r="I368" s="51">
        <f t="shared" si="10"/>
        <v>0</v>
      </c>
      <c r="J368" s="52">
        <f t="shared" si="11"/>
        <v>140084.48000000001</v>
      </c>
    </row>
    <row r="369" spans="1:10" ht="20.100000000000001" customHeight="1">
      <c r="A369" s="48" t="s">
        <v>907</v>
      </c>
      <c r="B369" s="49" t="s">
        <v>908</v>
      </c>
      <c r="C369" s="49"/>
      <c r="D369" s="49"/>
      <c r="E369" s="49"/>
      <c r="F369" s="49"/>
      <c r="G369" s="49"/>
      <c r="H369" s="50">
        <v>140084.48000000001</v>
      </c>
      <c r="I369" s="51">
        <f t="shared" si="10"/>
        <v>0</v>
      </c>
      <c r="J369" s="52">
        <f t="shared" si="11"/>
        <v>140084.48000000001</v>
      </c>
    </row>
    <row r="370" spans="1:10" ht="33">
      <c r="A370" s="3" t="s">
        <v>909</v>
      </c>
      <c r="B370" s="4" t="s">
        <v>910</v>
      </c>
      <c r="C370" s="5" t="s">
        <v>911</v>
      </c>
      <c r="D370" s="4" t="s">
        <v>14</v>
      </c>
      <c r="E370" s="4" t="s">
        <v>74</v>
      </c>
      <c r="F370" s="6">
        <v>2.63</v>
      </c>
      <c r="G370" s="7">
        <v>1045.9000000000001</v>
      </c>
      <c r="H370" s="8">
        <v>2750.72</v>
      </c>
      <c r="I370" s="47">
        <f t="shared" si="10"/>
        <v>0</v>
      </c>
      <c r="J370" s="46">
        <f t="shared" si="11"/>
        <v>2750.72</v>
      </c>
    </row>
    <row r="371" spans="1:10" ht="24.75">
      <c r="A371" s="3" t="s">
        <v>912</v>
      </c>
      <c r="B371" s="4" t="s">
        <v>913</v>
      </c>
      <c r="C371" s="5" t="s">
        <v>914</v>
      </c>
      <c r="D371" s="4" t="s">
        <v>14</v>
      </c>
      <c r="E371" s="4" t="s">
        <v>74</v>
      </c>
      <c r="F371" s="6">
        <v>3</v>
      </c>
      <c r="G371" s="7">
        <v>139.85</v>
      </c>
      <c r="H371" s="8">
        <v>419.55</v>
      </c>
      <c r="I371" s="47">
        <f t="shared" si="10"/>
        <v>0</v>
      </c>
      <c r="J371" s="46">
        <f t="shared" si="11"/>
        <v>419.55</v>
      </c>
    </row>
    <row r="372" spans="1:10" ht="16.5">
      <c r="A372" s="3" t="s">
        <v>915</v>
      </c>
      <c r="B372" s="4" t="s">
        <v>916</v>
      </c>
      <c r="C372" s="5" t="s">
        <v>917</v>
      </c>
      <c r="D372" s="4" t="s">
        <v>918</v>
      </c>
      <c r="E372" s="4" t="s">
        <v>130</v>
      </c>
      <c r="F372" s="6">
        <v>3990</v>
      </c>
      <c r="G372" s="7">
        <v>22.43</v>
      </c>
      <c r="H372" s="8">
        <v>89495.7</v>
      </c>
      <c r="I372" s="47">
        <f t="shared" si="10"/>
        <v>0</v>
      </c>
      <c r="J372" s="46">
        <f t="shared" si="11"/>
        <v>89495.7</v>
      </c>
    </row>
    <row r="373" spans="1:10" ht="33">
      <c r="A373" s="3" t="s">
        <v>919</v>
      </c>
      <c r="B373" s="4" t="s">
        <v>920</v>
      </c>
      <c r="C373" s="5" t="s">
        <v>921</v>
      </c>
      <c r="D373" s="4" t="s">
        <v>14</v>
      </c>
      <c r="E373" s="4" t="s">
        <v>15</v>
      </c>
      <c r="F373" s="6">
        <v>194</v>
      </c>
      <c r="G373" s="7">
        <v>15.88</v>
      </c>
      <c r="H373" s="8">
        <v>3080.72</v>
      </c>
      <c r="I373" s="47">
        <f t="shared" si="10"/>
        <v>0</v>
      </c>
      <c r="J373" s="46">
        <f t="shared" si="11"/>
        <v>3080.72</v>
      </c>
    </row>
    <row r="374" spans="1:10" ht="33">
      <c r="A374" s="3" t="s">
        <v>922</v>
      </c>
      <c r="B374" s="4" t="s">
        <v>923</v>
      </c>
      <c r="C374" s="5" t="s">
        <v>924</v>
      </c>
      <c r="D374" s="4" t="s">
        <v>14</v>
      </c>
      <c r="E374" s="4" t="s">
        <v>15</v>
      </c>
      <c r="F374" s="6">
        <v>194</v>
      </c>
      <c r="G374" s="7">
        <v>15.23</v>
      </c>
      <c r="H374" s="8">
        <v>2954.62</v>
      </c>
      <c r="I374" s="47">
        <f t="shared" si="10"/>
        <v>0</v>
      </c>
      <c r="J374" s="46">
        <f t="shared" si="11"/>
        <v>2954.62</v>
      </c>
    </row>
    <row r="375" spans="1:10" ht="24.75">
      <c r="A375" s="3" t="s">
        <v>925</v>
      </c>
      <c r="B375" s="4" t="s">
        <v>926</v>
      </c>
      <c r="C375" s="5" t="s">
        <v>927</v>
      </c>
      <c r="D375" s="4" t="s">
        <v>63</v>
      </c>
      <c r="E375" s="4" t="s">
        <v>34</v>
      </c>
      <c r="F375" s="6">
        <v>240</v>
      </c>
      <c r="G375" s="7">
        <v>134.66999999999999</v>
      </c>
      <c r="H375" s="8">
        <v>32320.799999999999</v>
      </c>
      <c r="I375" s="47">
        <f t="shared" si="10"/>
        <v>0</v>
      </c>
      <c r="J375" s="46">
        <f t="shared" si="11"/>
        <v>32320.799999999999</v>
      </c>
    </row>
    <row r="376" spans="1:10" ht="33">
      <c r="A376" s="3" t="s">
        <v>928</v>
      </c>
      <c r="B376" s="4" t="s">
        <v>929</v>
      </c>
      <c r="C376" s="5" t="s">
        <v>930</v>
      </c>
      <c r="D376" s="4" t="s">
        <v>14</v>
      </c>
      <c r="E376" s="4" t="s">
        <v>45</v>
      </c>
      <c r="F376" s="6">
        <v>128</v>
      </c>
      <c r="G376" s="7">
        <v>12.48</v>
      </c>
      <c r="H376" s="8">
        <v>1597.44</v>
      </c>
      <c r="I376" s="47">
        <f t="shared" si="10"/>
        <v>0</v>
      </c>
      <c r="J376" s="46">
        <f t="shared" si="11"/>
        <v>1597.44</v>
      </c>
    </row>
    <row r="377" spans="1:10" ht="33">
      <c r="A377" s="3" t="s">
        <v>931</v>
      </c>
      <c r="B377" s="4" t="s">
        <v>932</v>
      </c>
      <c r="C377" s="5" t="s">
        <v>933</v>
      </c>
      <c r="D377" s="4" t="s">
        <v>14</v>
      </c>
      <c r="E377" s="4" t="s">
        <v>25</v>
      </c>
      <c r="F377" s="6">
        <v>15</v>
      </c>
      <c r="G377" s="7">
        <v>18.010000000000002</v>
      </c>
      <c r="H377" s="8">
        <v>270.14999999999998</v>
      </c>
      <c r="I377" s="47">
        <f t="shared" si="10"/>
        <v>0</v>
      </c>
      <c r="J377" s="46">
        <f t="shared" si="11"/>
        <v>270.14999999999998</v>
      </c>
    </row>
    <row r="378" spans="1:10" ht="33">
      <c r="A378" s="3" t="s">
        <v>934</v>
      </c>
      <c r="B378" s="4" t="s">
        <v>935</v>
      </c>
      <c r="C378" s="5" t="s">
        <v>936</v>
      </c>
      <c r="D378" s="4" t="s">
        <v>14</v>
      </c>
      <c r="E378" s="4" t="s">
        <v>25</v>
      </c>
      <c r="F378" s="6">
        <v>15</v>
      </c>
      <c r="G378" s="7">
        <v>14.21</v>
      </c>
      <c r="H378" s="8">
        <v>213.15</v>
      </c>
      <c r="I378" s="47">
        <f t="shared" si="10"/>
        <v>0</v>
      </c>
      <c r="J378" s="46">
        <f t="shared" si="11"/>
        <v>213.15</v>
      </c>
    </row>
    <row r="379" spans="1:10" ht="24.75">
      <c r="A379" s="3" t="s">
        <v>937</v>
      </c>
      <c r="B379" s="4" t="s">
        <v>938</v>
      </c>
      <c r="C379" s="5" t="s">
        <v>939</v>
      </c>
      <c r="D379" s="4" t="s">
        <v>14</v>
      </c>
      <c r="E379" s="4" t="s">
        <v>25</v>
      </c>
      <c r="F379" s="6">
        <v>32</v>
      </c>
      <c r="G379" s="7">
        <v>46.19</v>
      </c>
      <c r="H379" s="8">
        <v>1478.08</v>
      </c>
      <c r="I379" s="47">
        <f t="shared" si="10"/>
        <v>0</v>
      </c>
      <c r="J379" s="46">
        <f t="shared" si="11"/>
        <v>1478.08</v>
      </c>
    </row>
    <row r="380" spans="1:10" ht="24.75">
      <c r="A380" s="3" t="s">
        <v>940</v>
      </c>
      <c r="B380" s="4" t="s">
        <v>941</v>
      </c>
      <c r="C380" s="5" t="s">
        <v>942</v>
      </c>
      <c r="D380" s="4" t="s">
        <v>14</v>
      </c>
      <c r="E380" s="4" t="s">
        <v>45</v>
      </c>
      <c r="F380" s="6">
        <v>96</v>
      </c>
      <c r="G380" s="7">
        <v>5.36</v>
      </c>
      <c r="H380" s="8">
        <v>514.55999999999995</v>
      </c>
      <c r="I380" s="47">
        <f t="shared" si="10"/>
        <v>0</v>
      </c>
      <c r="J380" s="46">
        <f t="shared" si="11"/>
        <v>514.55999999999995</v>
      </c>
    </row>
    <row r="381" spans="1:10" ht="24.75">
      <c r="A381" s="3" t="s">
        <v>943</v>
      </c>
      <c r="B381" s="4" t="s">
        <v>545</v>
      </c>
      <c r="C381" s="5" t="s">
        <v>546</v>
      </c>
      <c r="D381" s="4" t="s">
        <v>14</v>
      </c>
      <c r="E381" s="4" t="s">
        <v>45</v>
      </c>
      <c r="F381" s="6">
        <v>192</v>
      </c>
      <c r="G381" s="7">
        <v>9.94</v>
      </c>
      <c r="H381" s="8">
        <v>1908.48</v>
      </c>
      <c r="I381" s="47">
        <f t="shared" si="10"/>
        <v>0</v>
      </c>
      <c r="J381" s="46">
        <f t="shared" si="11"/>
        <v>1908.48</v>
      </c>
    </row>
    <row r="382" spans="1:10" ht="16.5">
      <c r="A382" s="3" t="s">
        <v>944</v>
      </c>
      <c r="B382" s="4" t="s">
        <v>945</v>
      </c>
      <c r="C382" s="5" t="s">
        <v>946</v>
      </c>
      <c r="D382" s="4" t="s">
        <v>14</v>
      </c>
      <c r="E382" s="4" t="s">
        <v>25</v>
      </c>
      <c r="F382" s="6">
        <v>3</v>
      </c>
      <c r="G382" s="7">
        <v>67.87</v>
      </c>
      <c r="H382" s="8">
        <v>203.61</v>
      </c>
      <c r="I382" s="47">
        <f t="shared" si="10"/>
        <v>0</v>
      </c>
      <c r="J382" s="46">
        <f t="shared" si="11"/>
        <v>203.61</v>
      </c>
    </row>
    <row r="383" spans="1:10" ht="16.5">
      <c r="A383" s="3" t="s">
        <v>947</v>
      </c>
      <c r="B383" s="4" t="s">
        <v>948</v>
      </c>
      <c r="C383" s="5" t="s">
        <v>949</v>
      </c>
      <c r="D383" s="4" t="s">
        <v>14</v>
      </c>
      <c r="E383" s="4" t="s">
        <v>25</v>
      </c>
      <c r="F383" s="6">
        <v>2</v>
      </c>
      <c r="G383" s="7">
        <v>108.21</v>
      </c>
      <c r="H383" s="8">
        <v>216.42</v>
      </c>
      <c r="I383" s="47">
        <f t="shared" si="10"/>
        <v>0</v>
      </c>
      <c r="J383" s="46">
        <f t="shared" si="11"/>
        <v>216.42</v>
      </c>
    </row>
    <row r="384" spans="1:10" ht="24.75">
      <c r="A384" s="3" t="s">
        <v>950</v>
      </c>
      <c r="B384" s="4" t="s">
        <v>951</v>
      </c>
      <c r="C384" s="5" t="s">
        <v>952</v>
      </c>
      <c r="D384" s="4" t="s">
        <v>153</v>
      </c>
      <c r="E384" s="4" t="s">
        <v>953</v>
      </c>
      <c r="F384" s="6">
        <v>64</v>
      </c>
      <c r="G384" s="7">
        <v>41.57</v>
      </c>
      <c r="H384" s="8">
        <v>2660.48</v>
      </c>
      <c r="I384" s="47">
        <f t="shared" si="10"/>
        <v>0</v>
      </c>
      <c r="J384" s="46">
        <f t="shared" si="11"/>
        <v>2660.48</v>
      </c>
    </row>
    <row r="385" spans="1:10" ht="20.100000000000001" customHeight="1">
      <c r="A385" s="48" t="s">
        <v>954</v>
      </c>
      <c r="B385" s="49" t="s">
        <v>955</v>
      </c>
      <c r="C385" s="49"/>
      <c r="D385" s="49"/>
      <c r="E385" s="49"/>
      <c r="F385" s="49"/>
      <c r="G385" s="49"/>
      <c r="H385" s="50">
        <v>6268.21</v>
      </c>
      <c r="I385" s="51">
        <f t="shared" si="10"/>
        <v>0</v>
      </c>
      <c r="J385" s="52">
        <f t="shared" si="11"/>
        <v>6268.21</v>
      </c>
    </row>
    <row r="386" spans="1:10" ht="16.5">
      <c r="A386" s="3" t="s">
        <v>956</v>
      </c>
      <c r="B386" s="4" t="s">
        <v>957</v>
      </c>
      <c r="C386" s="5" t="s">
        <v>958</v>
      </c>
      <c r="D386" s="4" t="s">
        <v>959</v>
      </c>
      <c r="E386" s="4" t="s">
        <v>302</v>
      </c>
      <c r="F386" s="6">
        <v>207</v>
      </c>
      <c r="G386" s="7">
        <v>5.91</v>
      </c>
      <c r="H386" s="8">
        <v>1223.3699999999999</v>
      </c>
      <c r="I386" s="47">
        <f t="shared" si="10"/>
        <v>0</v>
      </c>
      <c r="J386" s="46">
        <f t="shared" si="11"/>
        <v>1223.3699999999999</v>
      </c>
    </row>
    <row r="387" spans="1:10" ht="16.5">
      <c r="A387" s="3" t="s">
        <v>960</v>
      </c>
      <c r="B387" s="4" t="s">
        <v>961</v>
      </c>
      <c r="C387" s="5" t="s">
        <v>962</v>
      </c>
      <c r="D387" s="4" t="s">
        <v>118</v>
      </c>
      <c r="E387" s="4" t="s">
        <v>302</v>
      </c>
      <c r="F387" s="6">
        <v>4349</v>
      </c>
      <c r="G387" s="7">
        <v>1.1599999999999999</v>
      </c>
      <c r="H387" s="8">
        <v>5044.84</v>
      </c>
      <c r="I387" s="47">
        <f t="shared" si="10"/>
        <v>0</v>
      </c>
      <c r="J387" s="46">
        <f t="shared" si="11"/>
        <v>5044.84</v>
      </c>
    </row>
    <row r="388" spans="1:10" ht="15" customHeight="1">
      <c r="A388" s="1"/>
      <c r="B388" s="1"/>
      <c r="C388" s="1"/>
      <c r="D388" s="1"/>
      <c r="E388" s="1"/>
      <c r="F388" s="53" t="s">
        <v>963</v>
      </c>
      <c r="G388" s="53"/>
      <c r="H388" s="50">
        <v>374414.98</v>
      </c>
      <c r="I388" s="51">
        <f t="shared" si="10"/>
        <v>0</v>
      </c>
      <c r="J388" s="52">
        <f t="shared" si="11"/>
        <v>374414.98</v>
      </c>
    </row>
    <row r="389" spans="1:10" ht="15" customHeight="1">
      <c r="A389" s="1"/>
      <c r="B389" s="1"/>
      <c r="C389" s="1"/>
      <c r="D389" s="1"/>
      <c r="E389" s="1"/>
      <c r="F389" s="53" t="s">
        <v>964</v>
      </c>
      <c r="G389" s="53"/>
      <c r="H389" s="50">
        <v>1425585.08</v>
      </c>
      <c r="I389" s="51">
        <f t="shared" si="10"/>
        <v>0</v>
      </c>
      <c r="J389" s="52">
        <f t="shared" si="11"/>
        <v>1425585.08</v>
      </c>
    </row>
    <row r="390" spans="1:10" ht="15" customHeight="1">
      <c r="A390" s="1"/>
      <c r="B390" s="1"/>
      <c r="C390" s="1"/>
      <c r="D390" s="1"/>
      <c r="E390" s="1"/>
      <c r="F390" s="53" t="s">
        <v>965</v>
      </c>
      <c r="G390" s="53"/>
      <c r="H390" s="50">
        <v>1800000.06</v>
      </c>
      <c r="I390" s="51">
        <f t="shared" ref="I390:I392" si="12">$I$3</f>
        <v>0</v>
      </c>
      <c r="J390" s="52">
        <f t="shared" ref="J390" si="13">H390-(H390*I390)</f>
        <v>1800000.06</v>
      </c>
    </row>
    <row r="391" spans="1:10">
      <c r="I391" s="47"/>
    </row>
    <row r="392" spans="1:10">
      <c r="I392" s="47"/>
    </row>
  </sheetData>
  <mergeCells count="84">
    <mergeCell ref="A1:H1"/>
    <mergeCell ref="B2:G2"/>
    <mergeCell ref="B5:G5"/>
    <mergeCell ref="B17:G17"/>
    <mergeCell ref="B18:G18"/>
    <mergeCell ref="B28:G28"/>
    <mergeCell ref="B38:G38"/>
    <mergeCell ref="B39:G39"/>
    <mergeCell ref="B44:G44"/>
    <mergeCell ref="B49:G49"/>
    <mergeCell ref="B51:G51"/>
    <mergeCell ref="B54:G54"/>
    <mergeCell ref="B55:G55"/>
    <mergeCell ref="B56:G56"/>
    <mergeCell ref="B62:G62"/>
    <mergeCell ref="B67:G67"/>
    <mergeCell ref="B73:G73"/>
    <mergeCell ref="B74:G74"/>
    <mergeCell ref="B80:G80"/>
    <mergeCell ref="B86:G86"/>
    <mergeCell ref="B91:G91"/>
    <mergeCell ref="B93:G93"/>
    <mergeCell ref="B95:G95"/>
    <mergeCell ref="B96:G96"/>
    <mergeCell ref="B102:G102"/>
    <mergeCell ref="B107:G107"/>
    <mergeCell ref="B112:G112"/>
    <mergeCell ref="B117:G117"/>
    <mergeCell ref="B120:G120"/>
    <mergeCell ref="B122:G122"/>
    <mergeCell ref="B123:G123"/>
    <mergeCell ref="B124:G124"/>
    <mergeCell ref="B131:G131"/>
    <mergeCell ref="B132:G132"/>
    <mergeCell ref="B133:G133"/>
    <mergeCell ref="B141:G141"/>
    <mergeCell ref="B148:G148"/>
    <mergeCell ref="B149:G149"/>
    <mergeCell ref="B156:G156"/>
    <mergeCell ref="B161:G161"/>
    <mergeCell ref="B166:G166"/>
    <mergeCell ref="B169:G169"/>
    <mergeCell ref="B175:G175"/>
    <mergeCell ref="B176:G176"/>
    <mergeCell ref="B182:G182"/>
    <mergeCell ref="B185:G185"/>
    <mergeCell ref="B191:G191"/>
    <mergeCell ref="B194:G194"/>
    <mergeCell ref="B195:G195"/>
    <mergeCell ref="B201:G201"/>
    <mergeCell ref="B202:G202"/>
    <mergeCell ref="B204:G204"/>
    <mergeCell ref="B206:G206"/>
    <mergeCell ref="B214:G214"/>
    <mergeCell ref="B216:G216"/>
    <mergeCell ref="B217:G217"/>
    <mergeCell ref="B221:G221"/>
    <mergeCell ref="B224:G224"/>
    <mergeCell ref="B227:G227"/>
    <mergeCell ref="B228:G228"/>
    <mergeCell ref="B234:G234"/>
    <mergeCell ref="B235:G235"/>
    <mergeCell ref="B242:G242"/>
    <mergeCell ref="B256:G256"/>
    <mergeCell ref="B272:G272"/>
    <mergeCell ref="B278:G278"/>
    <mergeCell ref="B289:G289"/>
    <mergeCell ref="B290:G290"/>
    <mergeCell ref="B294:G294"/>
    <mergeCell ref="B298:G298"/>
    <mergeCell ref="B301:G301"/>
    <mergeCell ref="B302:G302"/>
    <mergeCell ref="B307:G307"/>
    <mergeCell ref="B325:G325"/>
    <mergeCell ref="B339:G339"/>
    <mergeCell ref="B385:G385"/>
    <mergeCell ref="F388:G388"/>
    <mergeCell ref="F389:G389"/>
    <mergeCell ref="F390:G390"/>
    <mergeCell ref="B348:G348"/>
    <mergeCell ref="B360:G360"/>
    <mergeCell ref="B364:G364"/>
    <mergeCell ref="B368:G368"/>
    <mergeCell ref="B369:G369"/>
  </mergeCells>
  <pageMargins left="0.5" right="0.5" top="0.5" bottom="0.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7D6FE-C9F3-4252-924F-4DC65F4B87BC}">
  <sheetPr>
    <outlinePr summaryBelow="0"/>
  </sheetPr>
  <dimension ref="A1:P35"/>
  <sheetViews>
    <sheetView topLeftCell="A17" workbookViewId="0">
      <selection activeCell="N36" sqref="N36"/>
    </sheetView>
  </sheetViews>
  <sheetFormatPr defaultRowHeight="15"/>
  <cols>
    <col min="1" max="1" width="7.42578125" style="11" customWidth="1"/>
    <col min="2" max="2" width="27.85546875" style="11" customWidth="1"/>
    <col min="3" max="3" width="12.28515625" style="11" customWidth="1"/>
    <col min="4" max="7" width="9.42578125" style="11" customWidth="1"/>
    <col min="8" max="8" width="10" style="11" customWidth="1"/>
    <col min="9" max="9" width="3.42578125" style="11" customWidth="1"/>
    <col min="10" max="14" width="9.42578125" style="11" customWidth="1"/>
    <col min="15" max="15" width="12.5703125" style="11" bestFit="1" customWidth="1"/>
    <col min="16" max="16384" width="9.140625" style="11"/>
  </cols>
  <sheetData>
    <row r="1" spans="1:15" ht="252" customHeight="1">
      <c r="A1" s="54"/>
      <c r="B1" s="54"/>
      <c r="C1" s="54"/>
      <c r="D1" s="54"/>
      <c r="E1" s="54"/>
      <c r="F1" s="54"/>
      <c r="G1" s="54"/>
      <c r="H1" s="54"/>
      <c r="I1" s="10"/>
      <c r="J1" s="10"/>
      <c r="K1" s="10"/>
      <c r="L1" s="10"/>
      <c r="M1" s="10"/>
      <c r="N1" s="10"/>
      <c r="O1" s="10"/>
    </row>
    <row r="2" spans="1:15" ht="15.95" customHeight="1">
      <c r="A2" s="12" t="s">
        <v>1</v>
      </c>
      <c r="B2" s="12" t="s">
        <v>3</v>
      </c>
      <c r="C2" s="12" t="s">
        <v>966</v>
      </c>
      <c r="D2" s="12" t="s">
        <v>967</v>
      </c>
      <c r="E2" s="12" t="s">
        <v>968</v>
      </c>
      <c r="F2" s="12" t="s">
        <v>969</v>
      </c>
      <c r="G2" s="12" t="s">
        <v>970</v>
      </c>
      <c r="H2" s="39" t="s">
        <v>971</v>
      </c>
      <c r="I2" s="39"/>
      <c r="J2" s="12" t="s">
        <v>972</v>
      </c>
      <c r="K2" s="12" t="s">
        <v>973</v>
      </c>
      <c r="L2" s="12" t="s">
        <v>974</v>
      </c>
      <c r="M2" s="12" t="s">
        <v>975</v>
      </c>
      <c r="N2" s="12" t="s">
        <v>976</v>
      </c>
      <c r="O2" s="13" t="s">
        <v>977</v>
      </c>
    </row>
    <row r="3" spans="1:15" ht="12" customHeight="1">
      <c r="A3" s="33" t="s">
        <v>9</v>
      </c>
      <c r="B3" s="34" t="s">
        <v>10</v>
      </c>
      <c r="C3" s="62">
        <v>55140.49</v>
      </c>
      <c r="D3" s="14">
        <v>0.25</v>
      </c>
      <c r="E3" s="14">
        <v>0.1</v>
      </c>
      <c r="F3" s="14">
        <v>0.1</v>
      </c>
      <c r="G3" s="14">
        <v>0.1</v>
      </c>
      <c r="H3" s="38">
        <v>0.1</v>
      </c>
      <c r="I3" s="38"/>
      <c r="J3" s="14">
        <v>0.05</v>
      </c>
      <c r="K3" s="14">
        <v>0.05</v>
      </c>
      <c r="L3" s="14">
        <v>0.15</v>
      </c>
      <c r="M3" s="14">
        <v>0.05</v>
      </c>
      <c r="N3" s="14">
        <v>0.05</v>
      </c>
      <c r="O3" s="15">
        <v>1</v>
      </c>
    </row>
    <row r="4" spans="1:15" ht="12.95" customHeight="1">
      <c r="A4" s="33"/>
      <c r="B4" s="34"/>
      <c r="C4" s="62"/>
      <c r="D4" s="16">
        <v>13785.12</v>
      </c>
      <c r="E4" s="16">
        <v>5514.05</v>
      </c>
      <c r="F4" s="16">
        <v>5514.05</v>
      </c>
      <c r="G4" s="16">
        <v>5514.05</v>
      </c>
      <c r="H4" s="37">
        <v>5514.05</v>
      </c>
      <c r="I4" s="37"/>
      <c r="J4" s="16">
        <v>2757.02</v>
      </c>
      <c r="K4" s="16">
        <v>2757.02</v>
      </c>
      <c r="L4" s="16">
        <v>8271.07</v>
      </c>
      <c r="M4" s="16">
        <v>2757.02</v>
      </c>
      <c r="N4" s="16">
        <v>2757.04</v>
      </c>
      <c r="O4" s="17">
        <v>55140.49</v>
      </c>
    </row>
    <row r="5" spans="1:15" ht="12" customHeight="1">
      <c r="A5" s="33" t="s">
        <v>56</v>
      </c>
      <c r="B5" s="34" t="s">
        <v>57</v>
      </c>
      <c r="C5" s="62">
        <v>1099744.04</v>
      </c>
      <c r="D5" s="14">
        <v>0.13140000000000002</v>
      </c>
      <c r="E5" s="14">
        <v>8.7599999999999997E-2</v>
      </c>
      <c r="F5" s="14">
        <v>2.1700000000000001E-2</v>
      </c>
      <c r="G5" s="14">
        <v>4.3499999999999997E-2</v>
      </c>
      <c r="H5" s="38">
        <v>4.3499999999999997E-2</v>
      </c>
      <c r="I5" s="38"/>
      <c r="J5" s="14">
        <v>8.6899999999999991E-2</v>
      </c>
      <c r="K5" s="14">
        <v>0.19079999999999997</v>
      </c>
      <c r="L5" s="14">
        <v>0.1691</v>
      </c>
      <c r="M5" s="14">
        <v>0.11269999999999999</v>
      </c>
      <c r="N5" s="14">
        <v>0.1128</v>
      </c>
      <c r="O5" s="15">
        <v>1</v>
      </c>
    </row>
    <row r="6" spans="1:15" ht="12.95" customHeight="1">
      <c r="A6" s="33"/>
      <c r="B6" s="34"/>
      <c r="C6" s="62"/>
      <c r="D6" s="16">
        <v>89339.48</v>
      </c>
      <c r="E6" s="16">
        <v>59559.65</v>
      </c>
      <c r="F6" s="16">
        <v>26458.99</v>
      </c>
      <c r="G6" s="16">
        <v>52917.99</v>
      </c>
      <c r="H6" s="37">
        <v>52917.99</v>
      </c>
      <c r="I6" s="37"/>
      <c r="J6" s="16">
        <v>105835.98</v>
      </c>
      <c r="K6" s="16">
        <v>232335.48</v>
      </c>
      <c r="L6" s="16">
        <v>205876.49</v>
      </c>
      <c r="M6" s="16">
        <v>137251</v>
      </c>
      <c r="N6" s="16">
        <v>137250.99</v>
      </c>
      <c r="O6" s="18">
        <v>1099744.04</v>
      </c>
    </row>
    <row r="7" spans="1:15" ht="12" customHeight="1">
      <c r="A7" s="33" t="s">
        <v>273</v>
      </c>
      <c r="B7" s="34" t="s">
        <v>274</v>
      </c>
      <c r="C7" s="62">
        <v>478739.42</v>
      </c>
      <c r="D7" s="14">
        <v>2.9300000000000003E-2</v>
      </c>
      <c r="E7" s="14">
        <v>0.1278</v>
      </c>
      <c r="F7" s="14">
        <v>0.2006</v>
      </c>
      <c r="G7" s="14">
        <v>0.14499999999999999</v>
      </c>
      <c r="H7" s="38">
        <v>0.12590000000000001</v>
      </c>
      <c r="I7" s="38"/>
      <c r="J7" s="14">
        <v>0.1201</v>
      </c>
      <c r="K7" s="14">
        <v>5.04E-2</v>
      </c>
      <c r="L7" s="14">
        <v>2.9900000000000003E-2</v>
      </c>
      <c r="M7" s="14">
        <v>7.3599999999999999E-2</v>
      </c>
      <c r="N7" s="14">
        <v>9.74E-2</v>
      </c>
      <c r="O7" s="15">
        <v>1</v>
      </c>
    </row>
    <row r="8" spans="1:15" ht="12.95" customHeight="1">
      <c r="A8" s="33"/>
      <c r="B8" s="34"/>
      <c r="C8" s="62"/>
      <c r="D8" s="16">
        <v>14038.84</v>
      </c>
      <c r="E8" s="16">
        <v>61159.32</v>
      </c>
      <c r="F8" s="16">
        <v>96012.77</v>
      </c>
      <c r="G8" s="16">
        <v>69439.59</v>
      </c>
      <c r="H8" s="37">
        <v>60253.87</v>
      </c>
      <c r="I8" s="37"/>
      <c r="J8" s="16">
        <v>57509.78</v>
      </c>
      <c r="K8" s="16">
        <v>24138.97</v>
      </c>
      <c r="L8" s="16">
        <v>14309.71</v>
      </c>
      <c r="M8" s="16">
        <v>35247.86</v>
      </c>
      <c r="N8" s="16">
        <v>46628.71</v>
      </c>
      <c r="O8" s="17">
        <v>478739.42</v>
      </c>
    </row>
    <row r="9" spans="1:15" ht="12" customHeight="1">
      <c r="A9" s="33" t="s">
        <v>894</v>
      </c>
      <c r="B9" s="34" t="s">
        <v>895</v>
      </c>
      <c r="C9" s="62">
        <v>20023.419999999998</v>
      </c>
      <c r="D9" s="19"/>
      <c r="E9" s="19"/>
      <c r="F9" s="19"/>
      <c r="G9" s="19"/>
      <c r="H9" s="20"/>
      <c r="I9" s="21"/>
      <c r="J9" s="19"/>
      <c r="K9" s="19"/>
      <c r="L9" s="14">
        <v>0.4</v>
      </c>
      <c r="M9" s="14">
        <v>0.4</v>
      </c>
      <c r="N9" s="14">
        <v>0.2</v>
      </c>
      <c r="O9" s="15">
        <v>1</v>
      </c>
    </row>
    <row r="10" spans="1:15" ht="12.95" customHeight="1">
      <c r="A10" s="33"/>
      <c r="B10" s="34"/>
      <c r="C10" s="62"/>
      <c r="D10" s="22"/>
      <c r="E10" s="22"/>
      <c r="F10" s="22"/>
      <c r="G10" s="22"/>
      <c r="H10" s="23"/>
      <c r="I10" s="24"/>
      <c r="J10" s="22"/>
      <c r="K10" s="22"/>
      <c r="L10" s="16">
        <v>8009.37</v>
      </c>
      <c r="M10" s="16">
        <v>8009.37</v>
      </c>
      <c r="N10" s="16">
        <v>4004.68</v>
      </c>
      <c r="O10" s="17">
        <v>20023.419999999998</v>
      </c>
    </row>
    <row r="11" spans="1:15" ht="12" customHeight="1">
      <c r="A11" s="33" t="s">
        <v>905</v>
      </c>
      <c r="B11" s="34" t="s">
        <v>906</v>
      </c>
      <c r="C11" s="62">
        <v>140084.48000000001</v>
      </c>
      <c r="D11" s="19"/>
      <c r="E11" s="19"/>
      <c r="F11" s="19"/>
      <c r="G11" s="19"/>
      <c r="H11" s="20"/>
      <c r="I11" s="21"/>
      <c r="J11" s="19"/>
      <c r="K11" s="19"/>
      <c r="L11" s="19"/>
      <c r="M11" s="14">
        <v>0.5</v>
      </c>
      <c r="N11" s="14">
        <v>0.5</v>
      </c>
      <c r="O11" s="15">
        <v>1</v>
      </c>
    </row>
    <row r="12" spans="1:15" ht="12.95" customHeight="1">
      <c r="A12" s="33"/>
      <c r="B12" s="34"/>
      <c r="C12" s="62"/>
      <c r="D12" s="22"/>
      <c r="E12" s="22"/>
      <c r="F12" s="22"/>
      <c r="G12" s="22"/>
      <c r="H12" s="23"/>
      <c r="I12" s="24"/>
      <c r="J12" s="22"/>
      <c r="K12" s="22"/>
      <c r="L12" s="22"/>
      <c r="M12" s="16">
        <v>70042.240000000005</v>
      </c>
      <c r="N12" s="16">
        <v>70042.240000000005</v>
      </c>
      <c r="O12" s="17">
        <v>140084.48000000001</v>
      </c>
    </row>
    <row r="13" spans="1:15" ht="12" customHeight="1">
      <c r="A13" s="33" t="s">
        <v>954</v>
      </c>
      <c r="B13" s="34" t="s">
        <v>955</v>
      </c>
      <c r="C13" s="62">
        <v>6268.21</v>
      </c>
      <c r="D13" s="19"/>
      <c r="E13" s="19"/>
      <c r="F13" s="19"/>
      <c r="G13" s="19"/>
      <c r="H13" s="20"/>
      <c r="I13" s="21"/>
      <c r="J13" s="19"/>
      <c r="K13" s="19"/>
      <c r="L13" s="19"/>
      <c r="M13" s="19"/>
      <c r="N13" s="14">
        <v>1</v>
      </c>
      <c r="O13" s="15">
        <v>1</v>
      </c>
    </row>
    <row r="14" spans="1:15" ht="12.95" customHeight="1">
      <c r="A14" s="33"/>
      <c r="B14" s="34"/>
      <c r="C14" s="62"/>
      <c r="D14" s="22"/>
      <c r="E14" s="22"/>
      <c r="F14" s="22"/>
      <c r="G14" s="22"/>
      <c r="H14" s="23"/>
      <c r="I14" s="24"/>
      <c r="J14" s="22"/>
      <c r="K14" s="22"/>
      <c r="L14" s="22"/>
      <c r="M14" s="22"/>
      <c r="N14" s="16">
        <v>6268.21</v>
      </c>
      <c r="O14" s="17">
        <v>6268.21</v>
      </c>
    </row>
    <row r="15" spans="1:15" ht="12" customHeight="1">
      <c r="A15" s="25"/>
      <c r="B15" s="26"/>
      <c r="C15" s="63">
        <v>1800000.06</v>
      </c>
      <c r="D15" s="27">
        <v>117163.44</v>
      </c>
      <c r="E15" s="27">
        <v>126233.02</v>
      </c>
      <c r="F15" s="27">
        <v>127985.81</v>
      </c>
      <c r="G15" s="27">
        <v>127871.63</v>
      </c>
      <c r="H15" s="36">
        <v>118685.91</v>
      </c>
      <c r="I15" s="36"/>
      <c r="J15" s="27">
        <v>166102.78</v>
      </c>
      <c r="K15" s="27">
        <v>259231.47</v>
      </c>
      <c r="L15" s="27">
        <v>236466.64</v>
      </c>
      <c r="M15" s="27">
        <v>253307.49</v>
      </c>
      <c r="N15" s="27">
        <v>266951.87</v>
      </c>
      <c r="O15" s="37">
        <v>1800000.06</v>
      </c>
    </row>
    <row r="16" spans="1:15" ht="12.95" customHeight="1">
      <c r="A16" s="28"/>
      <c r="B16" s="29"/>
      <c r="C16" s="63"/>
      <c r="D16" s="16">
        <v>117163.44</v>
      </c>
      <c r="E16" s="16">
        <v>243396.46</v>
      </c>
      <c r="F16" s="16">
        <v>371382.27</v>
      </c>
      <c r="G16" s="16">
        <v>499253.9</v>
      </c>
      <c r="H16" s="37">
        <v>617939.81000000006</v>
      </c>
      <c r="I16" s="37"/>
      <c r="J16" s="16">
        <v>784042.59</v>
      </c>
      <c r="K16" s="30">
        <v>1043274.06</v>
      </c>
      <c r="L16" s="30">
        <v>1279740.7</v>
      </c>
      <c r="M16" s="30">
        <v>1533048.19</v>
      </c>
      <c r="N16" s="30">
        <v>1800000.06</v>
      </c>
      <c r="O16" s="37"/>
    </row>
    <row r="20" spans="1:16" ht="15.75">
      <c r="A20" s="60" t="s">
        <v>982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>
        <f>Orcamento!I3</f>
        <v>0</v>
      </c>
      <c r="P20" s="55"/>
    </row>
    <row r="21" spans="1:16">
      <c r="A21" s="57" t="s">
        <v>1</v>
      </c>
      <c r="B21" s="57" t="s">
        <v>3</v>
      </c>
      <c r="C21" s="57" t="s">
        <v>966</v>
      </c>
      <c r="D21" s="57" t="s">
        <v>967</v>
      </c>
      <c r="E21" s="57" t="s">
        <v>968</v>
      </c>
      <c r="F21" s="57" t="s">
        <v>969</v>
      </c>
      <c r="G21" s="57" t="s">
        <v>970</v>
      </c>
      <c r="H21" s="58" t="s">
        <v>971</v>
      </c>
      <c r="I21" s="58"/>
      <c r="J21" s="57" t="s">
        <v>972</v>
      </c>
      <c r="K21" s="57" t="s">
        <v>973</v>
      </c>
      <c r="L21" s="57" t="s">
        <v>974</v>
      </c>
      <c r="M21" s="57" t="s">
        <v>975</v>
      </c>
      <c r="N21" s="57" t="s">
        <v>976</v>
      </c>
      <c r="O21" s="59" t="s">
        <v>977</v>
      </c>
      <c r="P21" s="56"/>
    </row>
    <row r="22" spans="1:16">
      <c r="A22" s="33" t="s">
        <v>9</v>
      </c>
      <c r="B22" s="34" t="s">
        <v>10</v>
      </c>
      <c r="C22" s="62">
        <f>C3-(C3*$O$20)</f>
        <v>55140.49</v>
      </c>
      <c r="D22" s="14">
        <v>0.25</v>
      </c>
      <c r="E22" s="14">
        <v>0.1</v>
      </c>
      <c r="F22" s="14">
        <v>0.1</v>
      </c>
      <c r="G22" s="14">
        <v>0.1</v>
      </c>
      <c r="H22" s="38">
        <v>0.1</v>
      </c>
      <c r="I22" s="38"/>
      <c r="J22" s="14">
        <v>0.05</v>
      </c>
      <c r="K22" s="14">
        <v>0.05</v>
      </c>
      <c r="L22" s="14">
        <v>0.15</v>
      </c>
      <c r="M22" s="14">
        <v>0.05</v>
      </c>
      <c r="N22" s="14">
        <v>0.05</v>
      </c>
      <c r="O22" s="15">
        <v>1</v>
      </c>
    </row>
    <row r="23" spans="1:16">
      <c r="A23" s="33"/>
      <c r="B23" s="34"/>
      <c r="C23" s="62"/>
      <c r="D23" s="16">
        <f>D4-(D4*$O$20)</f>
        <v>13785.12</v>
      </c>
      <c r="E23" s="16">
        <f>E4-(E4*$O$20)</f>
        <v>5514.05</v>
      </c>
      <c r="F23" s="16">
        <f>F4-(F4*$O$20)</f>
        <v>5514.05</v>
      </c>
      <c r="G23" s="16">
        <f>G4-(G4*$O$20)</f>
        <v>5514.05</v>
      </c>
      <c r="H23" s="16">
        <f>H4-(H4*$O$20)</f>
        <v>5514.05</v>
      </c>
      <c r="I23" s="68"/>
      <c r="J23" s="16">
        <f>J4-(J4*$O$20)</f>
        <v>2757.02</v>
      </c>
      <c r="K23" s="16">
        <f>K4-(K4*$O$20)</f>
        <v>2757.02</v>
      </c>
      <c r="L23" s="16">
        <f>L4-(L4*$O$20)</f>
        <v>8271.07</v>
      </c>
      <c r="M23" s="16">
        <f>M4-(M4*$O$20)</f>
        <v>2757.02</v>
      </c>
      <c r="N23" s="16">
        <f>N4-(N4*$O$20)</f>
        <v>2757.04</v>
      </c>
      <c r="O23" s="17">
        <f>SUM(D23:N23)</f>
        <v>55140.489999999991</v>
      </c>
    </row>
    <row r="24" spans="1:16">
      <c r="A24" s="33" t="s">
        <v>56</v>
      </c>
      <c r="B24" s="34" t="s">
        <v>57</v>
      </c>
      <c r="C24" s="62">
        <f>C5-(C5*$O$20)</f>
        <v>1099744.04</v>
      </c>
      <c r="D24" s="14">
        <v>0.13140000000000002</v>
      </c>
      <c r="E24" s="14">
        <v>8.7599999999999997E-2</v>
      </c>
      <c r="F24" s="14">
        <v>2.1700000000000001E-2</v>
      </c>
      <c r="G24" s="14">
        <v>4.3499999999999997E-2</v>
      </c>
      <c r="H24" s="38">
        <v>4.3499999999999997E-2</v>
      </c>
      <c r="I24" s="38"/>
      <c r="J24" s="14">
        <v>8.6899999999999991E-2</v>
      </c>
      <c r="K24" s="14">
        <v>0.19079999999999997</v>
      </c>
      <c r="L24" s="14">
        <v>0.1691</v>
      </c>
      <c r="M24" s="14">
        <v>0.11269999999999999</v>
      </c>
      <c r="N24" s="14">
        <v>0.1128</v>
      </c>
      <c r="O24" s="15">
        <v>1</v>
      </c>
    </row>
    <row r="25" spans="1:16">
      <c r="A25" s="33"/>
      <c r="B25" s="34"/>
      <c r="C25" s="62"/>
      <c r="D25" s="16">
        <f>D6-(D6*$O$20)</f>
        <v>89339.48</v>
      </c>
      <c r="E25" s="16">
        <f>E6-(E6*$O$20)</f>
        <v>59559.65</v>
      </c>
      <c r="F25" s="16">
        <f>F6-(F6*$O$20)</f>
        <v>26458.99</v>
      </c>
      <c r="G25" s="16">
        <f>G6-(G6*$O$20)</f>
        <v>52917.99</v>
      </c>
      <c r="H25" s="16">
        <f>H6-(H6*$O$20)</f>
        <v>52917.99</v>
      </c>
      <c r="I25" s="68"/>
      <c r="J25" s="16">
        <f>J6-(J6*$O$20)</f>
        <v>105835.98</v>
      </c>
      <c r="K25" s="16">
        <f>K6-(K6*$O$20)</f>
        <v>232335.48</v>
      </c>
      <c r="L25" s="16">
        <f>L6-(L6*$O$20)</f>
        <v>205876.49</v>
      </c>
      <c r="M25" s="16">
        <f>M6-(M6*$O$20)</f>
        <v>137251</v>
      </c>
      <c r="N25" s="16">
        <f>N6-(N6*$O$20)</f>
        <v>137250.99</v>
      </c>
      <c r="O25" s="18">
        <f>SUM(D25:N25)</f>
        <v>1099744.04</v>
      </c>
    </row>
    <row r="26" spans="1:16">
      <c r="A26" s="33" t="s">
        <v>273</v>
      </c>
      <c r="B26" s="34" t="s">
        <v>274</v>
      </c>
      <c r="C26" s="62">
        <f>C7-(C7*$O$20)</f>
        <v>478739.42</v>
      </c>
      <c r="D26" s="14">
        <v>2.9300000000000003E-2</v>
      </c>
      <c r="E26" s="14">
        <v>0.1278</v>
      </c>
      <c r="F26" s="14">
        <v>0.2006</v>
      </c>
      <c r="G26" s="14">
        <v>0.14499999999999999</v>
      </c>
      <c r="H26" s="38">
        <v>0.12590000000000001</v>
      </c>
      <c r="I26" s="38"/>
      <c r="J26" s="14">
        <v>0.1201</v>
      </c>
      <c r="K26" s="14">
        <v>5.04E-2</v>
      </c>
      <c r="L26" s="14">
        <v>2.9900000000000003E-2</v>
      </c>
      <c r="M26" s="14">
        <v>7.3599999999999999E-2</v>
      </c>
      <c r="N26" s="14">
        <v>9.74E-2</v>
      </c>
      <c r="O26" s="15">
        <v>1</v>
      </c>
    </row>
    <row r="27" spans="1:16">
      <c r="A27" s="33"/>
      <c r="B27" s="34"/>
      <c r="C27" s="62"/>
      <c r="D27" s="16">
        <f>D8-(D8*$O$20)</f>
        <v>14038.84</v>
      </c>
      <c r="E27" s="16">
        <f>E8-(E8*$O$20)</f>
        <v>61159.32</v>
      </c>
      <c r="F27" s="16">
        <f>F8-(F8*$O$20)</f>
        <v>96012.77</v>
      </c>
      <c r="G27" s="16">
        <f>G8-(G8*$O$20)</f>
        <v>69439.59</v>
      </c>
      <c r="H27" s="16">
        <f>H8-(H8*$O$20)</f>
        <v>60253.87</v>
      </c>
      <c r="I27" s="68"/>
      <c r="J27" s="16">
        <f>J8-(J8*$O$20)</f>
        <v>57509.78</v>
      </c>
      <c r="K27" s="16">
        <f>K8-(K8*$O$20)</f>
        <v>24138.97</v>
      </c>
      <c r="L27" s="16">
        <f>L8-(L8*$O$20)</f>
        <v>14309.71</v>
      </c>
      <c r="M27" s="16">
        <f>M8-(M8*$O$20)</f>
        <v>35247.86</v>
      </c>
      <c r="N27" s="16">
        <f>N8-(N8*$O$20)</f>
        <v>46628.71</v>
      </c>
      <c r="O27" s="17">
        <f>SUM(D27:N27)</f>
        <v>478739.42000000004</v>
      </c>
    </row>
    <row r="28" spans="1:16">
      <c r="A28" s="33" t="s">
        <v>894</v>
      </c>
      <c r="B28" s="34" t="s">
        <v>895</v>
      </c>
      <c r="C28" s="62">
        <f>C9-(C9*$O$20)</f>
        <v>20023.419999999998</v>
      </c>
      <c r="D28" s="19"/>
      <c r="E28" s="19"/>
      <c r="F28" s="19"/>
      <c r="G28" s="19"/>
      <c r="H28" s="20"/>
      <c r="I28" s="21"/>
      <c r="J28" s="19"/>
      <c r="K28" s="19"/>
      <c r="L28" s="14">
        <v>0.4</v>
      </c>
      <c r="M28" s="14">
        <v>0.4</v>
      </c>
      <c r="N28" s="14">
        <v>0.2</v>
      </c>
      <c r="O28" s="15">
        <v>1</v>
      </c>
    </row>
    <row r="29" spans="1:16">
      <c r="A29" s="33"/>
      <c r="B29" s="34"/>
      <c r="C29" s="62"/>
      <c r="D29" s="22"/>
      <c r="E29" s="22"/>
      <c r="F29" s="22"/>
      <c r="G29" s="22"/>
      <c r="H29" s="23"/>
      <c r="I29" s="24"/>
      <c r="J29" s="22"/>
      <c r="K29" s="22"/>
      <c r="L29" s="16">
        <f>L10-(L10*$O$20)</f>
        <v>8009.37</v>
      </c>
      <c r="M29" s="16">
        <f>M10-(M10*$O$20)</f>
        <v>8009.37</v>
      </c>
      <c r="N29" s="16">
        <f>N10-(N10*$O$20)</f>
        <v>4004.68</v>
      </c>
      <c r="O29" s="17">
        <f>SUM(D29:N29)</f>
        <v>20023.419999999998</v>
      </c>
    </row>
    <row r="30" spans="1:16">
      <c r="A30" s="33" t="s">
        <v>905</v>
      </c>
      <c r="B30" s="34" t="s">
        <v>906</v>
      </c>
      <c r="C30" s="62">
        <f>C11-(C11*$O$20)</f>
        <v>140084.48000000001</v>
      </c>
      <c r="D30" s="19"/>
      <c r="E30" s="19"/>
      <c r="F30" s="19"/>
      <c r="G30" s="19"/>
      <c r="H30" s="20"/>
      <c r="I30" s="21"/>
      <c r="J30" s="19"/>
      <c r="K30" s="19"/>
      <c r="L30" s="19"/>
      <c r="M30" s="14">
        <v>0.5</v>
      </c>
      <c r="N30" s="14">
        <v>0.5</v>
      </c>
      <c r="O30" s="15">
        <v>1</v>
      </c>
    </row>
    <row r="31" spans="1:16">
      <c r="A31" s="33"/>
      <c r="B31" s="34"/>
      <c r="C31" s="65"/>
      <c r="D31" s="22"/>
      <c r="E31" s="22"/>
      <c r="F31" s="22"/>
      <c r="G31" s="22"/>
      <c r="H31" s="23"/>
      <c r="I31" s="24"/>
      <c r="J31" s="22"/>
      <c r="K31" s="22"/>
      <c r="L31" s="22"/>
      <c r="M31" s="16">
        <f>M12-(M12*$O$20)</f>
        <v>70042.240000000005</v>
      </c>
      <c r="N31" s="16">
        <f>N12-(N12*$O$20)</f>
        <v>70042.240000000005</v>
      </c>
      <c r="O31" s="17">
        <f>SUM(D31:N31)</f>
        <v>140084.48000000001</v>
      </c>
    </row>
    <row r="32" spans="1:16">
      <c r="A32" s="33" t="s">
        <v>954</v>
      </c>
      <c r="B32" s="64" t="s">
        <v>955</v>
      </c>
      <c r="C32" s="67">
        <f>C13-(C13*$O$20)</f>
        <v>6268.21</v>
      </c>
      <c r="D32" s="21"/>
      <c r="E32" s="19"/>
      <c r="F32" s="19"/>
      <c r="G32" s="19"/>
      <c r="H32" s="20"/>
      <c r="I32" s="21"/>
      <c r="J32" s="19"/>
      <c r="K32" s="19"/>
      <c r="L32" s="19"/>
      <c r="M32" s="19"/>
      <c r="N32" s="14">
        <v>1</v>
      </c>
      <c r="O32" s="15">
        <v>1</v>
      </c>
    </row>
    <row r="33" spans="1:15">
      <c r="A33" s="33"/>
      <c r="B33" s="64"/>
      <c r="C33" s="67"/>
      <c r="D33" s="24"/>
      <c r="E33" s="22"/>
      <c r="F33" s="22"/>
      <c r="G33" s="22"/>
      <c r="H33" s="23"/>
      <c r="I33" s="24"/>
      <c r="J33" s="22"/>
      <c r="K33" s="22"/>
      <c r="L33" s="22"/>
      <c r="M33" s="22"/>
      <c r="N33" s="16">
        <f>N14-(N14*$O$20)</f>
        <v>6268.21</v>
      </c>
      <c r="O33" s="17">
        <f>SUM(D33:N33)</f>
        <v>6268.21</v>
      </c>
    </row>
    <row r="34" spans="1:15">
      <c r="A34" s="25"/>
      <c r="B34" s="26"/>
      <c r="C34" s="66">
        <f>SUM(C32,C30,C28,C26,C24,C22)</f>
        <v>1800000.06</v>
      </c>
      <c r="D34" s="27">
        <f>SUM(D23,D25,D27,D29,D31,D33)</f>
        <v>117163.43999999999</v>
      </c>
      <c r="E34" s="27">
        <f>SUM(E23,E25,E27,E29,E31,E33)</f>
        <v>126233.02</v>
      </c>
      <c r="F34" s="27">
        <f>SUM(F23,F25,F27,F29,F31,F33)</f>
        <v>127985.81</v>
      </c>
      <c r="G34" s="27">
        <f>SUM(G23,G25,G27,G29,G31,G33)</f>
        <v>127871.63</v>
      </c>
      <c r="H34" s="27">
        <f>SUM(H23,H25,H27,H29,H31,H33)</f>
        <v>118685.91</v>
      </c>
      <c r="I34" s="69"/>
      <c r="J34" s="27">
        <f>SUM(J23,J25,J27,J29,J31,J33)</f>
        <v>166102.78</v>
      </c>
      <c r="K34" s="27">
        <f>SUM(K23,K25,K27,K29,K31,K33)</f>
        <v>259231.47</v>
      </c>
      <c r="L34" s="27">
        <f>SUM(L23,L25,L27,L29,L31,L33)</f>
        <v>236466.63999999998</v>
      </c>
      <c r="M34" s="27">
        <f>SUM(M23,M25,M27,M29,M31,M33)</f>
        <v>253307.49</v>
      </c>
      <c r="N34" s="27">
        <f>SUM(N23,N25,N27,N29,N31,N33)</f>
        <v>266951.87</v>
      </c>
      <c r="O34" s="37">
        <f>SUM(O33,O31,O29,O27,O25,O23)</f>
        <v>1800000.06</v>
      </c>
    </row>
    <row r="35" spans="1:15">
      <c r="A35" s="28"/>
      <c r="B35" s="29"/>
      <c r="C35" s="35"/>
      <c r="D35" s="16">
        <f>D34</f>
        <v>117163.43999999999</v>
      </c>
      <c r="E35" s="16">
        <f>D35+E34</f>
        <v>243396.46</v>
      </c>
      <c r="F35" s="16">
        <f>E35+F34</f>
        <v>371382.27</v>
      </c>
      <c r="G35" s="16">
        <f>F35+G34</f>
        <v>499253.9</v>
      </c>
      <c r="H35" s="68">
        <f>G35+H34</f>
        <v>617939.81000000006</v>
      </c>
      <c r="I35" s="68"/>
      <c r="J35" s="16">
        <f>H35+J34</f>
        <v>784042.59000000008</v>
      </c>
      <c r="K35" s="30">
        <f>J35+K34</f>
        <v>1043274.06</v>
      </c>
      <c r="L35" s="30">
        <f>K35+L34</f>
        <v>1279740.7</v>
      </c>
      <c r="M35" s="30">
        <f>L35+M34</f>
        <v>1533048.19</v>
      </c>
      <c r="N35" s="30">
        <f>M35+N34</f>
        <v>1800000.06</v>
      </c>
      <c r="O35" s="37"/>
    </row>
  </sheetData>
  <mergeCells count="42">
    <mergeCell ref="A32:A33"/>
    <mergeCell ref="B32:B33"/>
    <mergeCell ref="C34:C35"/>
    <mergeCell ref="O34:O35"/>
    <mergeCell ref="A28:A29"/>
    <mergeCell ref="B28:B29"/>
    <mergeCell ref="A30:A31"/>
    <mergeCell ref="B30:B31"/>
    <mergeCell ref="A24:A25"/>
    <mergeCell ref="B24:B25"/>
    <mergeCell ref="H24:I24"/>
    <mergeCell ref="A26:A27"/>
    <mergeCell ref="B26:B27"/>
    <mergeCell ref="H26:I26"/>
    <mergeCell ref="H21:I21"/>
    <mergeCell ref="A22:A23"/>
    <mergeCell ref="B22:B23"/>
    <mergeCell ref="H22:I22"/>
    <mergeCell ref="A20:N20"/>
    <mergeCell ref="A13:A14"/>
    <mergeCell ref="B13:B14"/>
    <mergeCell ref="H15:I15"/>
    <mergeCell ref="O15:O16"/>
    <mergeCell ref="H16:I16"/>
    <mergeCell ref="A9:A10"/>
    <mergeCell ref="B9:B10"/>
    <mergeCell ref="A11:A12"/>
    <mergeCell ref="B11:B12"/>
    <mergeCell ref="A5:A6"/>
    <mergeCell ref="B5:B6"/>
    <mergeCell ref="H5:I5"/>
    <mergeCell ref="H6:I6"/>
    <mergeCell ref="A7:A8"/>
    <mergeCell ref="B7:B8"/>
    <mergeCell ref="H7:I7"/>
    <mergeCell ref="H8:I8"/>
    <mergeCell ref="A1:H1"/>
    <mergeCell ref="H2:I2"/>
    <mergeCell ref="A3:A4"/>
    <mergeCell ref="B3:B4"/>
    <mergeCell ref="H3:I3"/>
    <mergeCell ref="H4:I4"/>
  </mergeCells>
  <pageMargins left="0.5" right="0.5" top="0.5" bottom="0.5" header="0" footer="0"/>
  <pageSetup paperSize="77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Orcamento</vt:lpstr>
      <vt:lpstr>Cronograma</vt:lpstr>
      <vt:lpstr>Cronograma!JR_PAGE_ANCHOR_0_1</vt:lpstr>
      <vt:lpstr>JR_PAGE_ANCHOR_0_1</vt:lpstr>
    </vt:vector>
  </TitlesOfParts>
  <Manager/>
  <Company/>
  <LinksUpToDate>false</LinksUpToDate>
  <SharedDoc>false</SharedDoc>
  <HyperlinkBase>https://www.seobra.com.br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PÓRTICO E ACESSO - CAMPUS FELIZ - SEM DESONERAÇÃO</dc:title>
  <dc:creator/>
  <cp:keywords>Created by Seobra</cp:keywords>
  <cp:lastModifiedBy/>
  <dcterms:created xsi:type="dcterms:W3CDTF">2026-10-27T12:41:47Z</dcterms:created>
  <dcterms:modified xsi:type="dcterms:W3CDTF">2026-10-29T15:14:47Z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">
    <vt:lpwstr>SEOBRA</vt:lpwstr>
  </property>
  <property fmtid="{D5CDD505-2E9C-101B-9397-08002B2CF9AE}" pid="3" name="orcamento.id">
    <vt:r8>1558507</vt:r8>
  </property>
</Properties>
</file>