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 ORCAMENTARIA" sheetId="1" r:id="rId4"/>
    <sheet state="visible" name="CRONOGRAMA" sheetId="2" r:id="rId5"/>
  </sheets>
  <definedNames>
    <definedName name="JR_PAGE_ANCHOR_2_1">#REF!</definedName>
    <definedName name="JR_PAGE_ANCHOR_7_1">CRONOGRAMA!$A$1</definedName>
    <definedName name="JR_PAGE_ANCHOR_10_1">#REF!</definedName>
    <definedName name="JR_PAGE_ANCHOR_4_1">#REF!</definedName>
    <definedName name="JR_PAGE_ANCHOR_1_1">#REF!</definedName>
    <definedName name="JR_PAGE_ANCHOR_0_1">#REF!</definedName>
    <definedName name="JR_PAGE_ANCHOR_5_1">#REF!</definedName>
    <definedName name="JR_PAGE_ANCHOR_3_1">#REF!</definedName>
    <definedName name="JR_PAGE_ANCHOR_8_1">#REF!</definedName>
    <definedName name="JR_PAGE_ANCHOR_6_1">#REF!</definedName>
    <definedName name="JR_PAGE_ANCHOR_9_1">#REF!</definedName>
  </definedNames>
  <calcPr/>
  <extLst>
    <ext uri="GoogleSheetsCustomDataVersion2">
      <go:sheetsCustomData xmlns:go="http://customooxmlschemas.google.com/" r:id="rId6" roundtripDataChecksum="YE1vs2r2bwq4rWsBzQfpD1dTtZFCbAtguznrD3FAauA="/>
    </ext>
  </extLst>
</workbook>
</file>

<file path=xl/sharedStrings.xml><?xml version="1.0" encoding="utf-8"?>
<sst xmlns="http://schemas.openxmlformats.org/spreadsheetml/2006/main" count="1573" uniqueCount="917">
  <si>
    <t>% DESCONTO OFERTADO NA LICITAÇÃO</t>
  </si>
  <si>
    <t>VALOR FINAL</t>
  </si>
  <si>
    <t xml:space="preserve">
</t>
  </si>
  <si>
    <t>ITEM</t>
  </si>
  <si>
    <t>CÓDIGO</t>
  </si>
  <si>
    <t>DESCRIÇÃO</t>
  </si>
  <si>
    <t>FONTE</t>
  </si>
  <si>
    <t>UND</t>
  </si>
  <si>
    <t>QUANTIDADE</t>
  </si>
  <si>
    <t>PREÇO
UNITÁRIO R$</t>
  </si>
  <si>
    <t>PREÇO
TOTAL R$</t>
  </si>
  <si>
    <t>1</t>
  </si>
  <si>
    <t>SERVIÇOS PRELIMINARES</t>
  </si>
  <si>
    <t>1.1</t>
  </si>
  <si>
    <t>103689</t>
  </si>
  <si>
    <t>FORNECIMENTO E INSTALAÇÃO DE PLACA DE OBRA COM CHAPA GALVANIZADA E ESTRUTURA DE MADEIRA. AF_03/2022_PS</t>
  </si>
  <si>
    <t>SINAPI</t>
  </si>
  <si>
    <t>M2</t>
  </si>
  <si>
    <t>1.2</t>
  </si>
  <si>
    <t>00010777</t>
  </si>
  <si>
    <t>LOCACAO DE CONTAINER 2,30 X 4,30 M, ALT. 2,50 M, PARA SANITARIO, COM 3 BACIAS, 4 CHUVEIROS, 1 LAVATORIO E 1 MICTORIO (NAO INCLUI MOBILIZACAO/DESMOBILIZACAO)</t>
  </si>
  <si>
    <t>MES</t>
  </si>
  <si>
    <t>1.3</t>
  </si>
  <si>
    <t>00002706</t>
  </si>
  <si>
    <t>ENGENHEIRO CIVIL DE OBRA JUNIOR (HORISTA)</t>
  </si>
  <si>
    <t>H</t>
  </si>
  <si>
    <t>1.4</t>
  </si>
  <si>
    <t>00004083</t>
  </si>
  <si>
    <t>ENCARREGADO GERAL DE OBRAS (HORISTA)</t>
  </si>
  <si>
    <t>2</t>
  </si>
  <si>
    <t>DEMOLIÇÕES E REMOÇÕES</t>
  </si>
  <si>
    <t>2.1</t>
  </si>
  <si>
    <t>97622</t>
  </si>
  <si>
    <t>DEMOLIÇÃO DE ALVENARIA DE BLOCO FURADO, DE FORMA MANUAL, SEM REAPROVEITAMENTO. AF_09/2023</t>
  </si>
  <si>
    <t>M3</t>
  </si>
  <si>
    <t>2.2</t>
  </si>
  <si>
    <t>97624</t>
  </si>
  <si>
    <t>DEMOLIÇÃO DE ALVENARIA DE TIJOLO MACIÇO, DE FORMA MANUAL, SEM REAPROVEITAMENTO. AF_09/2023</t>
  </si>
  <si>
    <t>2.3</t>
  </si>
  <si>
    <t>97632</t>
  </si>
  <si>
    <t>DEMOLIÇÃO DE RODAPÉ CERÂMICO, DE FORMA MANUAL, SEM REAPROVEITAMENTO. AF_09/2023</t>
  </si>
  <si>
    <t>M</t>
  </si>
  <si>
    <t>2.4</t>
  </si>
  <si>
    <t>97634</t>
  </si>
  <si>
    <t>DEMOLIÇÃO DE REVESTIMENTO CERÂMICO, DE FORMA MECANIZADA COM MARTELETE, SEM REAPROVEITAMENTO. AF_09/2023</t>
  </si>
  <si>
    <t>2.5</t>
  </si>
  <si>
    <t>97644</t>
  </si>
  <si>
    <t>REMOÇÃO DE PORTAS, DE FORMA MANUAL, SEM REAPROVEITAMENTO. AF_09/2023</t>
  </si>
  <si>
    <t>2.6</t>
  </si>
  <si>
    <t>97645</t>
  </si>
  <si>
    <t>REMOÇÃO DE JANELAS, DE FORMA MANUAL, SEM REAPROVEITAMENTO. AF_09/2023</t>
  </si>
  <si>
    <t>2.7</t>
  </si>
  <si>
    <t>97660</t>
  </si>
  <si>
    <t>REMOÇÃO DE INTERRUPTORES/TOMADAS ELÉTRICAS, DE FORMA MANUAL, SEM REAPROVEITAMENTO. AF_09/2023</t>
  </si>
  <si>
    <t>UN</t>
  </si>
  <si>
    <t>2.8</t>
  </si>
  <si>
    <t>104793</t>
  </si>
  <si>
    <t>REMOÇÃO DE CABOS ELÉTRICOS, COM SEÇÃO MAIOR QUE 2,5 MM² E MENOR QUE 10 MM², DE FORMA MANUAL, SEM REAPROVEITAMENTO. AF_09/2023</t>
  </si>
  <si>
    <t>2.9</t>
  </si>
  <si>
    <t>97662</t>
  </si>
  <si>
    <t>REMOÇÃO DE TUBULAÇÕES (TUBOS E CONEXÕES) DE ÁGUA FRIA, DE FORMA MANUAL, SEM REAPROVEITAMENTO. AF_09/2023</t>
  </si>
  <si>
    <t>2.10</t>
  </si>
  <si>
    <t>97663</t>
  </si>
  <si>
    <t>REMOÇÃO DE LOUÇAS, DE FORMA MANUAL, SEM REAPROVEITAMENTO. AF_09/2023</t>
  </si>
  <si>
    <t>2.11</t>
  </si>
  <si>
    <t>97666</t>
  </si>
  <si>
    <t>REMOÇÃO DE METAIS SANITÁRIOS, DE FORMA MANUAL, SEM REAPROVEITAMENTO. AF_09/2023</t>
  </si>
  <si>
    <t>2.12</t>
  </si>
  <si>
    <t>97642</t>
  </si>
  <si>
    <t>REMOÇÃO DE TRAMA METÁLICA OU DE MADEIRA PARA FORRO, DE FORMA MANUAL, SEM REAPROVEITAMENTO. AF_09/2023</t>
  </si>
  <si>
    <t>2.13</t>
  </si>
  <si>
    <t>05.001.0065-0</t>
  </si>
  <si>
    <t>REMOCAO DE FORRO OU LAMBRI DE FRISOS DE MADEIRA OU PVC, PLACAS DE AGLOMERADO PRENSADO OU SEMELHANTES, INCLUSIVE O ENGRADAMAMENTO</t>
  </si>
  <si>
    <t>EMOP</t>
  </si>
  <si>
    <t>2.14</t>
  </si>
  <si>
    <t>SC 04.05.2500 (/)</t>
  </si>
  <si>
    <t>Remoção de divisórias de madeira, Eucatex, Duratex ou similar.(desonerado)</t>
  </si>
  <si>
    <t>SCO</t>
  </si>
  <si>
    <t>m2</t>
  </si>
  <si>
    <t>2.15</t>
  </si>
  <si>
    <t>97643</t>
  </si>
  <si>
    <t>REMOÇÃO DE PISO DE MADEIRA (ASSOALHO E BARROTE), DE FORMA MANUAL, SEM REAPROVEITAMENTO. AF_09/2023</t>
  </si>
  <si>
    <t>2.16</t>
  </si>
  <si>
    <t>05.001.0075-A</t>
  </si>
  <si>
    <t>REMOCAO DE PISO DE TACOS, INCLUSIVE CAMADA DE ARGAMASSA DE ASSENTAMENTO</t>
  </si>
  <si>
    <t>3</t>
  </si>
  <si>
    <t>ALVENARIAS</t>
  </si>
  <si>
    <t>3.1</t>
  </si>
  <si>
    <t>103326</t>
  </si>
  <si>
    <t>ALVENARIA DE VEDAÇÃO DE BLOCOS CERÂMICOS FURADOS NA VERTICAL DE 19X19X39 CM (ESPESSURA 19 CM) E ARGAMASSA DE ASSENTAMENTO COM PREPARO EM BETONEIRA. AF_12/2021</t>
  </si>
  <si>
    <t>4</t>
  </si>
  <si>
    <t>REVESTIMENTOS</t>
  </si>
  <si>
    <t>4.1</t>
  </si>
  <si>
    <t>REVESTIMENTO INTERNO</t>
  </si>
  <si>
    <t>4.1.1</t>
  </si>
  <si>
    <t>87879</t>
  </si>
  <si>
    <t>CHAPISCO APLICADO EM ALVENARIAS E ESTRUTURAS DE CONCRETO INTERNAS, COM COLHER DE PEDREIRO. ARGAMASSA TRAÇO 1:3 COM PREPARO EM BETONEIRA 400L. AF_10/2022</t>
  </si>
  <si>
    <t>4.1.2</t>
  </si>
  <si>
    <t>104952</t>
  </si>
  <si>
    <t>MASSA ÚNICA, EM ARGAMASSA TRAÇO 1:2:8, PREPARO MANUAL, APLICADA MANUALMENTE EM PAREDES INTERNAS DE AMBIENTES COM ÁREA MAIOR QUE 10M², E = 17,5MM, COM TALISCAS. AF_03/2024</t>
  </si>
  <si>
    <t>4.1.3</t>
  </si>
  <si>
    <t>87535</t>
  </si>
  <si>
    <t>EMBOÇO, EM ARGAMASSA TRAÇO 1:2:8, PREPARO MECÂNICO, APLICADO MANUALMENTE EM PAREDES INTERNAS DE AMBIENTES COM ÁREA MAIOR QUE 10M², E = 17,5MM, COM TALISCAS. AF_03/2024</t>
  </si>
  <si>
    <t>4.2</t>
  </si>
  <si>
    <t>REVESTIMENTO EXTERNO</t>
  </si>
  <si>
    <t>4.2.1</t>
  </si>
  <si>
    <t>4.2.2</t>
  </si>
  <si>
    <t>87775</t>
  </si>
  <si>
    <t>EMBOÇO OU MASSA ÚNICA EM ARGAMASSA TRAÇO 1:2:8, PREPARO MECÂNICO COM BETONEIRA 400 L, APLICADA MANUALMENTE EM PANOS DE FACHADA COM PRESENÇA DE VÃOS, ESPESSURA DE 25 MM. AF_08/2022</t>
  </si>
  <si>
    <t>5</t>
  </si>
  <si>
    <t>PISO E AZULEJO</t>
  </si>
  <si>
    <t>5.1</t>
  </si>
  <si>
    <t>87640</t>
  </si>
  <si>
    <t>CONTRAPISO EM ARGAMASSA TRAÇO 1:4 (CIMENTO E AREIA), PREPARO MECÂNICO COM BETONEIRA 400 L, APLICADO EM ÁREAS SECAS SOBRE LAJE, ADERIDO, ACABAMENTO NÃO REFORÇADO, ESPESSURA 4CM. AF_07/2021</t>
  </si>
  <si>
    <t>5.2</t>
  </si>
  <si>
    <t>98557</t>
  </si>
  <si>
    <t>IMPERMEABILIZAÇÃO DE SUPERFÍCIE COM EMULSÃO ASFÁLTICA, 2 DEMÃOS. AF_09/2023</t>
  </si>
  <si>
    <t>5.3</t>
  </si>
  <si>
    <t>104611</t>
  </si>
  <si>
    <t>REVESTIMENTO CERÂMICO PARA PAREDES INTERNAS COM PLACAS TIPO ESMALTADA DE DIMENSÕES 60X60 CM APLICADAS NA ALTURA INTEIRA DAS PAREDES. AF_02/2023_PE(*** 90x90 cm)</t>
  </si>
  <si>
    <t>5.4</t>
  </si>
  <si>
    <t>S13653</t>
  </si>
  <si>
    <t>Revestimento cerâmico para piso ou parede, Cerâmica 123 x 123 cm, porcelanato PEI 5 acetinado, Embramaco, linha master onix cream premium ou similar, aplicado com argamassa industrializada ac-iii, rejuntado, exclusive regularização de base ou emboço</t>
  </si>
  <si>
    <t>ORSE</t>
  </si>
  <si>
    <t>5.5</t>
  </si>
  <si>
    <t>S12443</t>
  </si>
  <si>
    <t>Revestimento cerâmico para parede, 10 x 20 cm, brilhante, Eliane, linha metrô white, aplicado com argamassa industrializada ac-ii, rejuntado, exclusive regularização de base ou emboço</t>
  </si>
  <si>
    <t>5.6</t>
  </si>
  <si>
    <t>98688</t>
  </si>
  <si>
    <t>RODAPÉ EM POLIESTIRENO, ALTURA 5 CM. AF_09/2020 (** ALTURA 10 CM, COEFICIENTES DOBRADOS)</t>
  </si>
  <si>
    <t>6</t>
  </si>
  <si>
    <t>SOLEIRAS E PINGADEIRAS</t>
  </si>
  <si>
    <t>6.1</t>
  </si>
  <si>
    <t>98689</t>
  </si>
  <si>
    <t>SOLEIRA EM GRANITO, LARGURA 15 CM, ESPESSURA 2,0 CM. AF_09/2020(**LARGURA DE 30 CM, COEFICIENTES DOBRADOS)</t>
  </si>
  <si>
    <t>7</t>
  </si>
  <si>
    <t>ESQUADRIAS</t>
  </si>
  <si>
    <t>7.1</t>
  </si>
  <si>
    <t>JANELAS</t>
  </si>
  <si>
    <t>7.1.1</t>
  </si>
  <si>
    <t>94573</t>
  </si>
  <si>
    <t>*(J1) JANELA DE ALUMÍNIO DE CORRER COM 4 FOLHAS PARA VIDROS (VIDROS INCLUSOS), COM BANDEIRA, BATENTE/ REQUADRO 6 A 14 CM, ACABAMENTO COM ACETATO OU BRILHANTE, FIXAÇÃO COM PARAFUSO, SEM GUARNIÇÃO/ ALIZAR, DIMENSÕES 150X120 CM, VEDAÇÃO COM SILICONE, EXCLUSIVE CONTRAMARCO - FORNECIMENTO E INSTALAÇÃO. AF_11/2024</t>
  </si>
  <si>
    <t>7.1.2</t>
  </si>
  <si>
    <t>94569</t>
  </si>
  <si>
    <t>*[J2] JANELA DE ALUMÍNIO TIPO MAXIM-AR, COM VIDROS, BATENTE E FERRAGENS. EXCLUSIVE ALIZAR, ACABAMENTO E CONTRAMARCO. FORNECIMENTO E INSTALAÇÃO. AF_12/2019</t>
  </si>
  <si>
    <t>7.1.3</t>
  </si>
  <si>
    <t>00036888</t>
  </si>
  <si>
    <t>GUARNICAO / MOLDURA / ARREMATE DE ACABAMENTO PARA ESQUADRIA, EM ALUMINIO PERFIL 25, ACABAMENTO ANODIZADO BRANCO OU BRILHANTE, PARA 1 FACE</t>
  </si>
  <si>
    <t>7.1.4</t>
  </si>
  <si>
    <t>94589</t>
  </si>
  <si>
    <t>CONTRAMARCO DE ALUMÍNIO, FIXAÇÃO COM ARGAMASSA - FORNECIMENTO E INSTALAÇÃO. AF_11/2024</t>
  </si>
  <si>
    <t>7.1.5</t>
  </si>
  <si>
    <t>88315</t>
  </si>
  <si>
    <t>SERRALHEIRO COM ENCARGOS COMPLEMENTARES</t>
  </si>
  <si>
    <t>7.2</t>
  </si>
  <si>
    <t>PORTAS</t>
  </si>
  <si>
    <t>7.2.1</t>
  </si>
  <si>
    <t>PORTA DE ACESSO</t>
  </si>
  <si>
    <t>7.2.1.1</t>
  </si>
  <si>
    <t>100717</t>
  </si>
  <si>
    <t>LIXAMENTO MANUAL EM SUPERFÍCIES METÁLICAS EM OBRA. AF_01/2020</t>
  </si>
  <si>
    <t>7.2.1.2</t>
  </si>
  <si>
    <t>100734</t>
  </si>
  <si>
    <t>PINTURA COM TINTA ACRÍLICA DE FUNDO APLICADA A ROLO OU PINCEL SOBRE SUPERFÍCIES METÁLICAS (EXCETO PERFIL) EXECUTADO EM OBRA (POR DEMÃO). AF_01/2020</t>
  </si>
  <si>
    <t>7.2.1.3</t>
  </si>
  <si>
    <t>100762</t>
  </si>
  <si>
    <t>PINTURA COM TINTA ALQUÍDICA DE ACABAMENTO (ESMALTE SINTÉTICO FOSCO) APLICADA A ROLO OU PINCEL SOBRE SUPERFÍCIES METÁLICAS (EXCETO PERFIL) EXECUTADO EM OBRA (02 DEMÃOS). AF_01/2020</t>
  </si>
  <si>
    <t>7.2.2</t>
  </si>
  <si>
    <t>PORTAS INTERNAS</t>
  </si>
  <si>
    <t>7.2.2.1</t>
  </si>
  <si>
    <t>90843</t>
  </si>
  <si>
    <t>[P1] KIT DE PORTA DE MADEIRA PARA PINTURA, SEMI-OCA (LEVE OU MÉDIA), PADRÃO MÉDIO, 80X210CM, ESPESSURA DE 3,5CM, ITENS INCLUSOS: DOBRADIÇAS, MONTAGEM E INSTALAÇÃO DO BATENTE, FECHADURA COM EXECUÇÃO DO FURO - FORNECIMENTO E INSTALAÇÃO. AF_12/2019</t>
  </si>
  <si>
    <t>7.2.2.2</t>
  </si>
  <si>
    <t>90841</t>
  </si>
  <si>
    <t>[P2] KIT DE PORTA DE MADEIRA PARA PINTURA, SEMI-OCA (LEVE OU MÉDIA), PADRÃO MÉDIO, 60X210CM, ESPESSURA DE 3,5CM, ITENS INCLUSOS: DOBRADIÇAS, MONTAGEM E INSTALAÇÃO DO BATENTE, FECHADURA COM EXECUÇÃO DO FURO - FORNECIMENTO E INSTALAÇÃO. AF_12/2019</t>
  </si>
  <si>
    <t>7.2.2.3</t>
  </si>
  <si>
    <t>100674</t>
  </si>
  <si>
    <t>[P3] CAIXILHO FIXO DE ALUMÍNIO PARA VIDRO (VIDRO INCLUSO), BATENTE/ REQUADRO DE 4 A 14 CM, SEM GUARNIÇÃO/ ALIZAR, FIXAÇÃO COM PARAFUSOS, VEDAÇÃO COM SILICONE, EXCLUSIVE CONTRAMARCO - FORNECIMENTO E INSTALAÇÃO. AF_11/2024</t>
  </si>
  <si>
    <t>7.2.2.4</t>
  </si>
  <si>
    <t>S01883</t>
  </si>
  <si>
    <t>[P3] Vidro fantasia canelado 4 mm - Rev 02_10/2021</t>
  </si>
  <si>
    <t>7.2.2.5</t>
  </si>
  <si>
    <t>102184</t>
  </si>
  <si>
    <t>[P4] PORTA DE ABRIR COM MOLA HIDRÁULICA, EM VIDRO TEMPERADO, 90X210 CM, ESPESSURA 10 MM, INCLUSIVE ACESSÓRIOS. AF_01/2021</t>
  </si>
  <si>
    <t>8</t>
  </si>
  <si>
    <t>FORRO</t>
  </si>
  <si>
    <t>8.1</t>
  </si>
  <si>
    <t>96114</t>
  </si>
  <si>
    <t>FORRO EM DRYWALL, PARA AMBIENTES COMERCIAIS, INCLUSIVE ESTRUTURA BIRECIONAL DE FIXAÇÃO. AF_08/2023_PS</t>
  </si>
  <si>
    <t>9</t>
  </si>
  <si>
    <t>PINTURAS</t>
  </si>
  <si>
    <t>9.1</t>
  </si>
  <si>
    <t>TETO</t>
  </si>
  <si>
    <t>9.1.1</t>
  </si>
  <si>
    <t>88494</t>
  </si>
  <si>
    <t>EMASSAMENTO COM MASSA LÁTEX, APLICAÇÃO EM TETO, UMA DEMÃO, LIXAMENTO MANUAL. AF_04/2023</t>
  </si>
  <si>
    <t>9.1.2</t>
  </si>
  <si>
    <t>88484</t>
  </si>
  <si>
    <t>FUNDO SELADOR ACRÍLICO, APLICAÇÃO MANUAL EM TETO, UMA DEMÃO. AF_04/2023</t>
  </si>
  <si>
    <t>9.1.3</t>
  </si>
  <si>
    <t>88488</t>
  </si>
  <si>
    <t>PINTURA LÁTEX ACRÍLICA PREMIUM, APLICAÇÃO MANUAL EM TETO, DUAS DEMÃOS. AF_04/2023</t>
  </si>
  <si>
    <t>9.2</t>
  </si>
  <si>
    <t>PINTURA INTERNA</t>
  </si>
  <si>
    <t>9.2.1</t>
  </si>
  <si>
    <t>88485</t>
  </si>
  <si>
    <t>FUNDO SELADOR ACRÍLICO, APLICAÇÃO MANUAL EM PAREDE, UMA DEMÃO. AF_04/2023</t>
  </si>
  <si>
    <t>9.2.2</t>
  </si>
  <si>
    <t>88489</t>
  </si>
  <si>
    <t>PINTURA LÁTEX ACRÍLICA PREMIUM, APLICAÇÃO MANUAL EM PAREDES, DUAS DEMÃOS. AF_04/2023</t>
  </si>
  <si>
    <t>9.3</t>
  </si>
  <si>
    <t>PINTURA EXTERNA</t>
  </si>
  <si>
    <t>9.3.1</t>
  </si>
  <si>
    <t>88415</t>
  </si>
  <si>
    <t>APLICAÇÃO MANUAL DE FUNDO SELADOR ACRÍLICO EM PAREDES EXTERNAS DE CASAS. AF_03/2024</t>
  </si>
  <si>
    <t>9.3.2</t>
  </si>
  <si>
    <t>95626</t>
  </si>
  <si>
    <t>APLICAÇÃO MANUAL DE TINTA LÁTEX ACRÍLICA EM PAREDE EXTERNAS DE CASAS, DUAS DEMÃOS. AF_03/2024</t>
  </si>
  <si>
    <t>9.4</t>
  </si>
  <si>
    <t>ESQUADRIAS DE MADEIRA</t>
  </si>
  <si>
    <t>9.4.1</t>
  </si>
  <si>
    <t>102219</t>
  </si>
  <si>
    <t>PINTURA TINTA DE ACABAMENTO (PIGMENTADA) ESMALTE SINTÉTICO ACETINADO EM MADEIRA, 2 DEMÃOS. AF_01/2021</t>
  </si>
  <si>
    <t>9.5</t>
  </si>
  <si>
    <t>ESQUADRIAS METÁLICAS</t>
  </si>
  <si>
    <t>9.5.1</t>
  </si>
  <si>
    <t>9.5.2</t>
  </si>
  <si>
    <t>100720</t>
  </si>
  <si>
    <t>PINTURA COM TINTA ALQUÍDICA DE FUNDO (TIPO ZARCÃO) APLICADA A ROLO OU PINCEL SOBRE PERFIL METÁLICO EXECUTADO EM FÁBRICA (POR DEMÃO). AF_01/2020</t>
  </si>
  <si>
    <t>9.5.3</t>
  </si>
  <si>
    <t>10</t>
  </si>
  <si>
    <t>INSTALAÇÕES ELÉTRICAS</t>
  </si>
  <si>
    <t>10.1</t>
  </si>
  <si>
    <t>RAMAL DE ALIMENTAÇÃO ELÉTRICA</t>
  </si>
  <si>
    <t>10.1.1</t>
  </si>
  <si>
    <t>92992</t>
  </si>
  <si>
    <t>CABO DE COBRE FLEXÍVEL ISOLADO, 95 MM², ANTI-CHAMA 0,6/1,0 KV, PARA REDE ENTERRADA DE DISTRIBUIÇÃO DE ENERGIA ELÉTRICA (FASES + NEUTRO) - FORNECIMENTO E INSTALAÇÃO.</t>
  </si>
  <si>
    <t>10.1.2</t>
  </si>
  <si>
    <t>92988</t>
  </si>
  <si>
    <t>CABO DE COBRE FLEXÍVEL ISOLADO, 50 MM², ANTI-CHAMA 0,6/1,0 KV, PARA REDE ENTERRADA DE DISTRIBUIÇÃO DE ENERGIA ELÉTRICA (NEUTRO+TERRA) - FORNECIMENTO E INSTALAÇÃO</t>
  </si>
  <si>
    <t>10.1.3</t>
  </si>
  <si>
    <t>97670</t>
  </si>
  <si>
    <t>ELETRODUTO FLEXÍVEL CORRUGADO, PEAD, DN 100 (4"), PARA REDE ENTERRADA DE DISTRIBUIÇÃO DE ENERGIA ELÉTRICA (2X4" PARALELOS) - FORNECIMENTO E INSTALAÇÃO.</t>
  </si>
  <si>
    <t>10.1.4</t>
  </si>
  <si>
    <t>S09240</t>
  </si>
  <si>
    <t>ASSENTAMENTO DE ELETRODUTOS PEAD FLEXÍVEL - DIAM 4", EM VALAS, COM ESCAVACAO EM SOLO E ATERRO, EXCLUSIVE ELETRODUTOS</t>
  </si>
  <si>
    <t>m</t>
  </si>
  <si>
    <t>10.1.5</t>
  </si>
  <si>
    <t>S08343</t>
  </si>
  <si>
    <t>Caixa de passagem em alvenaria de tijolos maciços esp. = 0,12m, dim. int. = 0.70 x 0.70 x 0.80m com TAMPA de concreto</t>
  </si>
  <si>
    <t>un</t>
  </si>
  <si>
    <t>10.1.6</t>
  </si>
  <si>
    <t>08.04.060</t>
  </si>
  <si>
    <t>Envelope de concreto para dutos</t>
  </si>
  <si>
    <t>SP Educação</t>
  </si>
  <si>
    <t>10.2</t>
  </si>
  <si>
    <t>INSTALAÇÕES ELÉTRICAS DE BAIXA TENSÃO</t>
  </si>
  <si>
    <t>10.2.1</t>
  </si>
  <si>
    <t>QUADROS DE DISTRIBUIÇÃO DE ENERGIA</t>
  </si>
  <si>
    <t>10.2.1.1</t>
  </si>
  <si>
    <t>Caixa de passagem em alvenaria de tijolos maciços esp. = 0,12m, dim. int. = 0.70 x 0.70 x 0.80m</t>
  </si>
  <si>
    <t>10.2.1.2</t>
  </si>
  <si>
    <t>S09688</t>
  </si>
  <si>
    <t>Disjuntor termomagnético tripolar 125 A com caixa moldada 10 kA</t>
  </si>
  <si>
    <t>10.2.1.3</t>
  </si>
  <si>
    <t>93653</t>
  </si>
  <si>
    <t>DISJUNTOR MONOPOLAR TIPO DIN, CORRENTE NOMINAL DE 10A - FORNECIMENTO E INSTALAÇÃO.</t>
  </si>
  <si>
    <t>10.2.1.4</t>
  </si>
  <si>
    <t>93654</t>
  </si>
  <si>
    <t>DISJUNTOR MONOPOLAR TIPO DIN, CORRENTE NOMINAL DE 16A - FORNECIMENTO E INSTALAÇÃO.</t>
  </si>
  <si>
    <t>10.2.1.5</t>
  </si>
  <si>
    <t>93655</t>
  </si>
  <si>
    <t>DISJUNTOR MONOPOLAR TIPO DIN, CORRENTE NOMINAL DE 20A - FORNECIMENTO E INSTALAÇÃO.</t>
  </si>
  <si>
    <t>10.2.1.6</t>
  </si>
  <si>
    <t>93656</t>
  </si>
  <si>
    <t>DISJUNTOR MONOPOLAR TIPO DIN, CORRENTE NOMINAL DE 25A (proteção dps) - FORNECIMENTO E INSTALAÇÃO.</t>
  </si>
  <si>
    <t>10.2.1.7</t>
  </si>
  <si>
    <t>C4530</t>
  </si>
  <si>
    <t>DISJUNTOR DIFERENCIAL DR-16A - 40A, 30mA (1X16A e 1x32A)</t>
  </si>
  <si>
    <t>SEINFRA</t>
  </si>
  <si>
    <t>10.2.1.8</t>
  </si>
  <si>
    <t>00039471</t>
  </si>
  <si>
    <t>DISPOSITIVO DPS CLASSE II, 1 POLO, TENSAO MAXIMA DE 275 V, CORRENTE MAXIMA DE *45* KA (TIPO AC)</t>
  </si>
  <si>
    <t>10.2.1.9</t>
  </si>
  <si>
    <t>S08007</t>
  </si>
  <si>
    <t>Terminal de compressão para cabo de 4 mm2 - fornecimento e instalação</t>
  </si>
  <si>
    <t>10.2.1.10</t>
  </si>
  <si>
    <t>S07925</t>
  </si>
  <si>
    <t>Terminal de compressão para cabo de 6 mm2 - fornecimento e instalação</t>
  </si>
  <si>
    <t>10.2.1.11</t>
  </si>
  <si>
    <t>S07927</t>
  </si>
  <si>
    <t>Terminal de compressão para cabo de 16 mm2 - fornecimento e instalação</t>
  </si>
  <si>
    <t>10.2.1.12</t>
  </si>
  <si>
    <t>S12889</t>
  </si>
  <si>
    <t>Placa de sinalizacao, fotoluminescente, em pvc , com logotipo "Cuidado risco de choque elétrico"- Placa E5</t>
  </si>
  <si>
    <t>10.2.1.13</t>
  </si>
  <si>
    <t>S09530</t>
  </si>
  <si>
    <t>Quadro de distribuição para pelo menos 50 espaços para disjuntores, barramento trifásico de 160A, barramento de neutro e de terra separados, incluindo acessórios, proteção de acrílico para os barramentos e porta com chave, medidas sugeridas 800x600x150 mm.</t>
  </si>
  <si>
    <t>10.2.1.14</t>
  </si>
  <si>
    <t>10.2.1.15</t>
  </si>
  <si>
    <t>I03607</t>
  </si>
  <si>
    <t>Disjuntor tripolar 90 A, padrão DIN ( linha branca ), corrente de interrupção 10KA, ref.: Siemens ou similar.</t>
  </si>
  <si>
    <t>10.2.1.16</t>
  </si>
  <si>
    <t>S13457</t>
  </si>
  <si>
    <t>Disjuntor tripolar 80 A, padrão DIN ( linha branca ), curva de disparo C, corrente de interrupção 10KA, ref.: Siemens 5SX1 ou similar.</t>
  </si>
  <si>
    <t>10.2.1.17</t>
  </si>
  <si>
    <t>S08001</t>
  </si>
  <si>
    <t>Disjuntor termomagnetico tripolar 40 A, padrão DIN (Europeu - linha branca), curva C, 5KA</t>
  </si>
  <si>
    <t>10.2.1.18</t>
  </si>
  <si>
    <t>93657</t>
  </si>
  <si>
    <t>10.2.1.19</t>
  </si>
  <si>
    <t>10.2.1.20</t>
  </si>
  <si>
    <t>10.2.1.21</t>
  </si>
  <si>
    <t>10.2.1.22</t>
  </si>
  <si>
    <t>DISJUNTOR DIFERENCIAL DR-16A - 40A, 30mA</t>
  </si>
  <si>
    <t>10.2.1.23</t>
  </si>
  <si>
    <t>S07928</t>
  </si>
  <si>
    <t>Terminal de compressão para cabo de 35 mm2 - fornecimento e instalação</t>
  </si>
  <si>
    <t>10.2.2</t>
  </si>
  <si>
    <t>ILUMINAÇÃO E TOMADAS</t>
  </si>
  <si>
    <t>10.2.2.1</t>
  </si>
  <si>
    <t>103782</t>
  </si>
  <si>
    <t>LUMINÁRIA TIPO PLAFON CIRCULAR, DE SOBREPOR, COM LED DE 12/13 W - FORNECIMENTO E INSTALAÇÃO. AF_09/2024</t>
  </si>
  <si>
    <t>10.2.2.2</t>
  </si>
  <si>
    <t>4002</t>
  </si>
  <si>
    <t>LUMINÁRIA TIPO SPOT DE SOBREPOR PARA 02 LÂMPADAS</t>
  </si>
  <si>
    <t>GOINFRA CIVIL</t>
  </si>
  <si>
    <t>10.2.2.3</t>
  </si>
  <si>
    <t>COM-54471556</t>
  </si>
  <si>
    <t>SINPI (105546) LUMINÁRIA TIPO SPOT, DE EMBUTIR, COM 1 LÂMPADA LED PAR20 -FORNECIMENTO E INSTALAÇÃO. AF_09/2024</t>
  </si>
  <si>
    <t>Composições Próprias</t>
  </si>
  <si>
    <t>10.2.2.4</t>
  </si>
  <si>
    <t>S12097</t>
  </si>
  <si>
    <t>Lâmpada PAR 20 Led 8w bivolt br</t>
  </si>
  <si>
    <t>10.2.2.5</t>
  </si>
  <si>
    <t>S13716</t>
  </si>
  <si>
    <t>Fornecimento e instalação de fita de LED auto colante, e = 2mm, 3000k (luz amarela), g-light ou similar. Exclusive fonte</t>
  </si>
  <si>
    <t>10.2.2.6</t>
  </si>
  <si>
    <t>COM-59497378</t>
  </si>
  <si>
    <t>SINAPE (105548) PERFIL COM FITA LED - FORNECIMENTO E INSTALAÇÃO.AF_09/2024</t>
  </si>
  <si>
    <t>10.2.2.7</t>
  </si>
  <si>
    <t>10.2.2.8</t>
  </si>
  <si>
    <t>S13517</t>
  </si>
  <si>
    <t>Fornecimento e instalação de trilho eletrificado de 2m com 04 spots direcionáveis, inclusive lâmpada PAR 20</t>
  </si>
  <si>
    <t>10.2.2.9</t>
  </si>
  <si>
    <t>COM-63233556</t>
  </si>
  <si>
    <t>ORSE (I14706) - Luminária pendente retangular com led integrado,3000x40x50mm, branco, 3000k, bivolt, cabo com 1,50m, ref.: new fit40, Newline ou similar - COM INSTALAÇÃO</t>
  </si>
  <si>
    <t>10.2.2.10</t>
  </si>
  <si>
    <t>91952</t>
  </si>
  <si>
    <t>INTERRUPTOR SIMPLES (1 MÓDULO), 10A/250V, SEM SUPORTE E SEM PLACA - FORNECIMENTO E INSTALAÇÃO. AF_03/2023</t>
  </si>
  <si>
    <t>10.2.2.11</t>
  </si>
  <si>
    <t>91959</t>
  </si>
  <si>
    <t>INTERRUPTOR SIMPLES (2 MÓDULOS), 10A/250V, INCLUINDO SUPORTE E PLACA - FORNECIMENTO E INSTALAÇÃO. AF_03/2023</t>
  </si>
  <si>
    <t>10.2.2.12</t>
  </si>
  <si>
    <t>91966</t>
  </si>
  <si>
    <t>INTERRUPTOR SIMPLES (3 MÓDULOS), 10A/250V, SEM SUPORTE E SEM PLACA - FORNECIMENTO E INSTALAÇÃO. AF_03/2023</t>
  </si>
  <si>
    <t>10.2.2.13</t>
  </si>
  <si>
    <t>COM-02868854</t>
  </si>
  <si>
    <t>SP Educação 09.06.053 - Caixas de passagem - MATERIAL E INSTALAÇÃO</t>
  </si>
  <si>
    <t>10.2.2.14</t>
  </si>
  <si>
    <t>91997</t>
  </si>
  <si>
    <t>TOMADA MÉDIA DE EMBUTIR (1 MÓDULO), 2P+T 20 A, INCLUINDO SUPORTE E PLACA - FORNECIMENTO E INSTALAÇÃO. AF_03/2023</t>
  </si>
  <si>
    <t>10.2.2.15</t>
  </si>
  <si>
    <t>92005</t>
  </si>
  <si>
    <t>TOMADA MÉDIA DE EMBUTIR (2 MÓDULOS), 2P+T 20 A, INCLUINDO SUPORTE E PLACA - FORNECIMENTO E INSTALAÇÃO. AF_03/2023</t>
  </si>
  <si>
    <t>10.2.3</t>
  </si>
  <si>
    <t>ATERRAMENTO</t>
  </si>
  <si>
    <t>10.2.3.1</t>
  </si>
  <si>
    <t>S13039</t>
  </si>
  <si>
    <t>Aterramento composto de 3 hastes de cobre Ø 5/8" x 2,40m, interligada com cabo de cobre 50mm2</t>
  </si>
  <si>
    <t>10.2.4</t>
  </si>
  <si>
    <t>CONDUTOS E CONDUTORES</t>
  </si>
  <si>
    <t>10.2.4.1</t>
  </si>
  <si>
    <t>91835</t>
  </si>
  <si>
    <t>ELETRODUTO FLEXÍVEL CORRUGADO REFORÇADO, PVC, DN 25 MM (3/4"), PARA CIRCUITOS TERMINAIS, INSTALADO EM FORRO - FORNECIMENTO E INSTALAÇÃO. AF_03/2023</t>
  </si>
  <si>
    <t>10.2.4.2</t>
  </si>
  <si>
    <t>91925</t>
  </si>
  <si>
    <t>CABO DE COBRE FLEXÍVEL ISOLADO, 1,5 MM², ANTI-CHAMA 0,6/1,0 KV, PARA CIRCUITOS TERMINAIS - FORNECIMENTO E INSTALAÇÃO. AF_03/2023</t>
  </si>
  <si>
    <t>10.2.4.3</t>
  </si>
  <si>
    <t>91927</t>
  </si>
  <si>
    <t>CABO DE COBRE FLEXÍVEL ISOLADO, 2,5 MM², ANTI-CHAMA 0,6/1,0 KV, PARA CIRCUITOS TERMINAIS - FORNECIMENTO E INSTALAÇÃO. AF_03/2023</t>
  </si>
  <si>
    <t>10.2.4.4</t>
  </si>
  <si>
    <t>91933</t>
  </si>
  <si>
    <t>CABO DE COBRE FLEXÍVEL ISOLADO, 10 MM², ANTI-CHAMA 0,6/1,0 KV, PARA CIRCUITOS TERMINAIS - FORNECIMENTO E INSTALAÇÃO. AF_03/2023</t>
  </si>
  <si>
    <t>10.2.4.5</t>
  </si>
  <si>
    <t>00020111</t>
  </si>
  <si>
    <t>FITA ISOLANTE ADESIVA ANTICHAMA, USO ATE 750 V, EM ROLO DE 19 MM X 20 M</t>
  </si>
  <si>
    <t>10.3</t>
  </si>
  <si>
    <t>SISTEMA DE ATERRAMENTO E SPDA</t>
  </si>
  <si>
    <t>10.3.1</t>
  </si>
  <si>
    <t>S12740</t>
  </si>
  <si>
    <t>Fornecimento e assentamento de barra chata de alumínio de 7/8" x 1/8"</t>
  </si>
  <si>
    <t>10.3.2</t>
  </si>
  <si>
    <t>COM-22726639</t>
  </si>
  <si>
    <t>MINICAPTOR, EM ACO GALVANIZADO A FOGO, FIXACAO HORIZONTAL DE 2 FUROS, SEM BANDEIRA, H=300 MM X DN=10 MM</t>
  </si>
  <si>
    <t>10.3.3</t>
  </si>
  <si>
    <t>S04266</t>
  </si>
  <si>
    <t>Junta de dilatação (altura total do pavimento) com preenchimento parcial em isopor h=15cm e preenchimento do complemento com mastique de poliuretano seção 2x2cm, MBT, Basf, ou similar, para pavimentos em concreto</t>
  </si>
  <si>
    <t>10.3.4</t>
  </si>
  <si>
    <t>S02850</t>
  </si>
  <si>
    <t>Cabo de aluminio nu asc/ca 7 fios - 2/0 awg (272 Kg/km) - fornecimento (50 metros)</t>
  </si>
  <si>
    <t>kg</t>
  </si>
  <si>
    <t>10.3.5</t>
  </si>
  <si>
    <t>S10271</t>
  </si>
  <si>
    <t>Fixador universal estanhado para cabo 70mm2 - fornecimento</t>
  </si>
  <si>
    <t>10.3.6</t>
  </si>
  <si>
    <t>S10093</t>
  </si>
  <si>
    <t>Bucha de nylon nº06, ref:TEL-5306 - SPDA (fornecimento)</t>
  </si>
  <si>
    <t>10.3.7</t>
  </si>
  <si>
    <t>S91872S</t>
  </si>
  <si>
    <t>Eletroduto rígido roscável, pvc, dn 32 mm (1"), para circuitos terminais, instalado em parede - fornecimento e instalação.</t>
  </si>
  <si>
    <t>10.3.8</t>
  </si>
  <si>
    <t>S10728</t>
  </si>
  <si>
    <t>Caixa inspeção em poliamida 150x110x70mm, bocal 1" (DN 32mm), ref: TEL-541 (SPDA) - Instalada em parede</t>
  </si>
  <si>
    <t>10.3.9</t>
  </si>
  <si>
    <t>COM-26475176</t>
  </si>
  <si>
    <t>Terminal a pressao 1 cabo 50mm2 c/ 1 furo de fixacao</t>
  </si>
  <si>
    <t>10.3.10</t>
  </si>
  <si>
    <t>96985</t>
  </si>
  <si>
    <t>HASTE DE ATERRAMENTO, DIÂMETRO 5/8", COM 3 METROS - FORNECIMENTO E INSTALAÇÃO.</t>
  </si>
  <si>
    <t>10.3.11</t>
  </si>
  <si>
    <t>S09051</t>
  </si>
  <si>
    <t>Caixa de equalização p/aterramento 20x20x10cm de sobrepor p/11 terminais de pressão c/barramento</t>
  </si>
  <si>
    <t>10.3.12</t>
  </si>
  <si>
    <t>S09902</t>
  </si>
  <si>
    <t>Fornecimento de molde de solda exotérmica tipo "X" para cabo 50 mm²</t>
  </si>
  <si>
    <t>10.3.13</t>
  </si>
  <si>
    <t>96977</t>
  </si>
  <si>
    <t>CORDOALHA DE COBRE NU 50 MM², ENTERRADA - FORNECIMENTO E INSTALAÇÃO.</t>
  </si>
  <si>
    <t>10.3.14</t>
  </si>
  <si>
    <t>CABO DE COBRE FLEXÍVEL ISOLADO, 50 MM², ANTI-CHAMA 0,6/1,0 KV, PARA REDE ENTERRADA DE DISTRIBUIÇÃO DE ENERGIA ELÉTRICA (VERDE - LIGAÇÃO BEP ao QGBT) - FORNECIMENTO E INSTALAÇÃO.</t>
  </si>
  <si>
    <t>10.3.15</t>
  </si>
  <si>
    <t>98111</t>
  </si>
  <si>
    <t>CAIXA DE INSPEÇÃO PARA ATERRAMENTO, CIRCULAR, EM POLIETILENO, DIÂMETRO INTERNO = 0,3 M.</t>
  </si>
  <si>
    <t>10.4</t>
  </si>
  <si>
    <t>INSTALAÇÕES DE REDE LÓGICA E TELEFONIA</t>
  </si>
  <si>
    <t>10.4.1</t>
  </si>
  <si>
    <t>S06386</t>
  </si>
  <si>
    <t>Caixa de passagem cp1-060 (40x40x60cm)</t>
  </si>
  <si>
    <t>10.4.2</t>
  </si>
  <si>
    <t>29.02.09U</t>
  </si>
  <si>
    <t>FORNECIMENTO E ASSENTAMENTO DE CAIXA DE PASSAGEM METÁLICA DE 20X20X10CM P/ INSTALAÇÕES ELÉTRICAS</t>
  </si>
  <si>
    <t>COMPESA</t>
  </si>
  <si>
    <t>10.4.3</t>
  </si>
  <si>
    <t>95817</t>
  </si>
  <si>
    <t>CONDULETE DE PVC, TIPO X, PARA ELETRODUTO DE PVC SOLDÁVEL DN 25 MM (3/4"), APARENTE - FORNECIMENTO E INSTALAÇÃO. AF_10/2022</t>
  </si>
  <si>
    <t>10.4.4</t>
  </si>
  <si>
    <t>98263</t>
  </si>
  <si>
    <t>CABO TELEFÔNICO CCI-50 3 PARES, SEM BLINDAGEM, INSTALADO EM ENTRADA DE EDIFICAÇÃO - FORNECIMENTO E INSTALAÇÃO. AF_08/2025</t>
  </si>
  <si>
    <t>10.4.5</t>
  </si>
  <si>
    <t>S13579</t>
  </si>
  <si>
    <t>Cabo de fibra ótica de 2 vias</t>
  </si>
  <si>
    <t>10.4.6</t>
  </si>
  <si>
    <t>97668</t>
  </si>
  <si>
    <t>ELETRODUTO FLEXÍVEL CORRUGADO, PEAD, DN 63 (2"), PARA REDE ENTERRADA DE DISTRIBUIÇÃO DE ENERGIA ELÉTRICA - FORNECIMENTO E INSTALAÇÃO.</t>
  </si>
  <si>
    <t>10.4.7</t>
  </si>
  <si>
    <t>ASSENTAMENTO DE ELETRODUTOS PEAD FLEXÍVEL - DIAM 2", EM VALAS, COM ESCAVACAO EM SOLO E ATERRO, EXCLUSIVE ELETRODUTOS</t>
  </si>
  <si>
    <t>10.4.8</t>
  </si>
  <si>
    <t>91871</t>
  </si>
  <si>
    <t>ELETRODUTO RÍGIDO ROSCÁVEL, PVC, DN 25 MM (3/4"), PARA CIRCUITOS TERMINAIS, INSTALADO EM PAREDE - FORNECIMENTO E INSTALAÇÃO. AF_03/2023</t>
  </si>
  <si>
    <t>10.4.9</t>
  </si>
  <si>
    <t>11.07.07</t>
  </si>
  <si>
    <t>ELETRODUTO RÍGIDO, AÇO GALVANIZADO A QUENTE, PESADO, DN 40MM (1 1/2"), APARENTE, INCLUSIVE CONEXÕES ADP REF 104409</t>
  </si>
  <si>
    <t>SUDECAP</t>
  </si>
  <si>
    <t>10.4.10</t>
  </si>
  <si>
    <t>I08891</t>
  </si>
  <si>
    <t>Mini Rack de parede 19" x 4u x 470mm</t>
  </si>
  <si>
    <t>10.4.11</t>
  </si>
  <si>
    <t>3001</t>
  </si>
  <si>
    <t>Patch panel para rack 19" e altura de 1U, com terminações RJ45, para 24 posições de cabo categoria 6 (ref.: Furukawa 1864, Sohoplus patch panel CAT.6, Nexans N500.206-B ou equivalente)</t>
  </si>
  <si>
    <t>CPTM</t>
  </si>
  <si>
    <t>10.4.12</t>
  </si>
  <si>
    <t>I12167</t>
  </si>
  <si>
    <t>Distribuidor interno óptico - D.I.O ((modelo deve ser consultado junto a T.I do campus)</t>
  </si>
  <si>
    <t>10.4.13</t>
  </si>
  <si>
    <t>S07866</t>
  </si>
  <si>
    <t>Switch 16 portas 10/100 Mbps - fornecimento</t>
  </si>
  <si>
    <t>10.4.14</t>
  </si>
  <si>
    <t>00039606</t>
  </si>
  <si>
    <t>PATCH CORD (CABO DE REDE), CATEGORIA 6 (CAT 6) UTP, 23 AWG, 4 PARES, EXTENSAO DE 1,50 M</t>
  </si>
  <si>
    <t>10.4.15</t>
  </si>
  <si>
    <t>98307</t>
  </si>
  <si>
    <t>TOMADA DE REDE RJ45 - FORNECIMENTO E INSTALAÇÃO. AF_08/2025</t>
  </si>
  <si>
    <t>10.4.16</t>
  </si>
  <si>
    <t>100560</t>
  </si>
  <si>
    <t>QUADRO DE DISTRIBUIÇÃO PARA TELEFONE N.2, 20X20X12CM EM CHAPA METÁLICA, DE EMBUTIR, SEM ACESSÓRIOS, PADRÃO TELEBRAS - FORNECIMENTO E INSTALAÇÃO. AF_08/2025</t>
  </si>
  <si>
    <t>10.4.17</t>
  </si>
  <si>
    <t>98291</t>
  </si>
  <si>
    <t>CABO TELEFÔNICO CCI-50 5 PARES, SEM BLINDAGEM, INSTALADO EM DISTRIBUIÇÃO DE EDIFICAÇÃO INSTITUCIONAL - FORNECIMENTO E INSTALAÇÃO. AF_08/2025</t>
  </si>
  <si>
    <t>10.4.18</t>
  </si>
  <si>
    <t>88264</t>
  </si>
  <si>
    <t>INSTALADOR COM ENCARGOS COMPLEMENTARES (Fusão de fibra óptica (até 04 pontos) , montagem interna do rack, inicialização de equipamentos e rede)</t>
  </si>
  <si>
    <t>10.4.19</t>
  </si>
  <si>
    <t>I10322</t>
  </si>
  <si>
    <t>Certificação de rede cabeamento estruturado (ref: obra Sergipetec)</t>
  </si>
  <si>
    <t>10.4.20</t>
  </si>
  <si>
    <t>I00049</t>
  </si>
  <si>
    <t>Cabista para instalação telefônica (passagem fibra óptica)</t>
  </si>
  <si>
    <t>h</t>
  </si>
  <si>
    <t>10.4.21</t>
  </si>
  <si>
    <t>91849</t>
  </si>
  <si>
    <t>ELETRODUTO FLEXÍVEL LISO, PEAD, DN 32 MM (1"), PARA CIRCUITOS TERMINAIS, INSTALADO EM LAJE - FORNECIMENTO E INSTALAÇÃO. AF_03/2023</t>
  </si>
  <si>
    <t>11</t>
  </si>
  <si>
    <t>INSTALAÇÕES DE COMBATE A INCÊNDIO</t>
  </si>
  <si>
    <t>11.1</t>
  </si>
  <si>
    <t>SINALIZAÇÃO</t>
  </si>
  <si>
    <t>11.1.1</t>
  </si>
  <si>
    <t>00037539</t>
  </si>
  <si>
    <t>PLACA DE SINALIZACAO DE SEGURANCA CONTRA INCENDIO, FOTOLUMINESCENTE, RETANGULAR, *13 X 26* CM, EM PVC *2* MM ANTI-CHAMAS (SIMBOLOS, CORES E PICTOGRAMAS CONFORME NBR 16820) *** SAÍDA S1 À DIREITA ***</t>
  </si>
  <si>
    <t>11.1.2</t>
  </si>
  <si>
    <t>PLACA DE SINALIZACAO DE SEGURANCA CONTRA INCENDIO, FOTOLUMINESCENTE, RETANGULAR, *13 X 26* CM, EM PVC *2* MM ANTI-CHAMAS (SIMBOLOS, CORES E PICTOGRAMAS CONFORME NBR 16820) *** SAÍDA S2 À ESQUERDA ***</t>
  </si>
  <si>
    <t>11.1.3</t>
  </si>
  <si>
    <t>PLACA DE SINALIZACAO DE SEGURANCA CONTRA INCENDIO, FOTOLUMINESCENTE, RETANGULAR, *13 X 26* CM, EM PVC *2* MM ANTI-CHAMAS (SIMBOLOS, CORES E PICTOGRAMAS CONFORME NBR 16820) *** SAÍDA S12 ***</t>
  </si>
  <si>
    <t>11.1.4</t>
  </si>
  <si>
    <t>00037556</t>
  </si>
  <si>
    <t>PLACA DE SINALIZACAO DE SEGURANCA CONTRA INCENDIO, FOTOLUMINESCENTE, QUADRADA, *20 X 20* CM, EM PVC *2* MM ANTI-CHAMAS (SIMBOLOS, CORES E PICTOGRAMAS CONFORME NBR 16820) *** EXTINTOR E5 ***</t>
  </si>
  <si>
    <t>11.1.5</t>
  </si>
  <si>
    <t>PLACA DE SINALIZACAO DE SEGURANCA CONTRA INCENDIO, FOTOLUMINESCENTE, RETANGULAR, *13 X 26* CM, EM PVC *2* MM ANTI-CHAMAS (SIMBOLOS, CORES E PICTOGRAMAS CONFORME NBR 16820) *** PLACA S18 BARRA ANTIPÂNICO ***</t>
  </si>
  <si>
    <t>11.1.6</t>
  </si>
  <si>
    <t>00037560</t>
  </si>
  <si>
    <t>PLACA DE SINALIZACAO DE SEGURANCA CONTRA INCENDIO - ALERTA, TRIANGULAR, BASE DE *30* CM, EM PVC *2* MM ANTI-CHAMAS (SIMBOLOS, CORES E PICTOGRAMAS CONFORME NBR 16820) *** PLACA A2 CUIDADO, RISCO DE INCÊNDIO ***</t>
  </si>
  <si>
    <t>11.1.7</t>
  </si>
  <si>
    <t>00037557</t>
  </si>
  <si>
    <t>PLACA DE SINALIZACAO DE SEGURANCA CONTRA INCENDIO, FOTOLUMINESCENTE, QUADRADA, *14 X 14* CM, EM PVC *2* MM ANTI-CHAMAS (SIMBOLOS, CORES E PICTOGRAMAS CONFORME NBR 16820) *** PLACA P1 PROIBIDO FUMAR ***</t>
  </si>
  <si>
    <t>11.1.8</t>
  </si>
  <si>
    <t>88316</t>
  </si>
  <si>
    <t>SERVENTE COM ENCARGOS COMPLEMENTARES</t>
  </si>
  <si>
    <t>11.2</t>
  </si>
  <si>
    <t>EXTINTOR</t>
  </si>
  <si>
    <t>11.2.1</t>
  </si>
  <si>
    <t>101908</t>
  </si>
  <si>
    <t>EXTINTOR DE INCÊNDIO PORTÁTIL COM CARGA DE PQS DE 4 KG, CLASSE BC - FORNECIMENTO E INSTALAÇÃO. AF_10/2020_PE</t>
  </si>
  <si>
    <t>11.2.2</t>
  </si>
  <si>
    <t>101906</t>
  </si>
  <si>
    <t>EXTINTOR DE INCÊNDIO PORTÁTIL COM CARGA DE CO2 DE 4 KG, CLASSE BC - FORNECIMENTO E INSTALAÇÃO. AF_10/2020_PE</t>
  </si>
  <si>
    <t>11.2.3</t>
  </si>
  <si>
    <t>18.032.0042-0</t>
  </si>
  <si>
    <t>ABRIGO PARA EXTINTOR DE INCENDIO PORTATIL, MEDINDO (75X30X25)CM, DE SOBREPOR, CONFECCIONADO EM CHAPA METALICA COM PINTURA ELETROSTATICA VERMELHA, COM VISOR, CONFORME ABNT NBR 12693, INCLUSIVE FIXACAO.FORNECIMENTO E COLOCACAO</t>
  </si>
  <si>
    <t>11.3</t>
  </si>
  <si>
    <t>ILUMINAÇÃO DE EMERGÊNCIA</t>
  </si>
  <si>
    <t>11.3.1</t>
  </si>
  <si>
    <t>97599</t>
  </si>
  <si>
    <t>LUMINÁRIA DE EMERGÊNCIA, COM 30 LÂMPADAS LED DE 2 W, SEM REATOR - FORNECIMENTO E INSTALAÇÃO. AF_09/2024</t>
  </si>
  <si>
    <t>11.3.2</t>
  </si>
  <si>
    <t>I13642</t>
  </si>
  <si>
    <t>Iluminação de balizamento face única *** SAÍDA S12 ***</t>
  </si>
  <si>
    <t>11.3.3</t>
  </si>
  <si>
    <t>S11866</t>
  </si>
  <si>
    <t>Luminária de emergência, de sobrepor, tipo balizamento com bloco autônomo, com autonomia de 3h, modelo LLE 1106-1DFB, da KBR ou similar</t>
  </si>
  <si>
    <t>11.3.4</t>
  </si>
  <si>
    <t>S03300</t>
  </si>
  <si>
    <t>Ponto de tomada 2p+t, ABNT, de embutir, 10 A, com eletroduto de ferro galvanizado aparente Ø 3/4", fio rigido 2,5mm² (fio 12), inclusive placa em pvc e aterramento</t>
  </si>
  <si>
    <t>pt</t>
  </si>
  <si>
    <t>11.3.5</t>
  </si>
  <si>
    <t>DISJUNTOR MONOPOLAR TIPO DIN, CORRENTE NOMINAL DE 16A - FORNECIMENTO E INSTALAÇÃO. AF_07/2025</t>
  </si>
  <si>
    <t>12</t>
  </si>
  <si>
    <t>INSTALAÇÕES HIDROSSANITÁRIAS</t>
  </si>
  <si>
    <t>12.1</t>
  </si>
  <si>
    <t>IMPLANTAÇÃO REDES</t>
  </si>
  <si>
    <t>12.1.1</t>
  </si>
  <si>
    <t>90091</t>
  </si>
  <si>
    <t>ESCAVAÇÃO MECANIZADA DE VALA COM PROF. ATÉ 1,5 M (MÉDIA MONTANTE E JUSANTE/UMA COMPOSIÇÃO POR TRECHO), ESCAVADEIRA (0,8 M3), LARG. DE 1,5 M A 2,5 M, EM SOLO DE 1A CATEGORIA, LOCAIS COM BAIXO NÍVEL DE INTERFERÊNCIA. AF_09/2024</t>
  </si>
  <si>
    <t>12.1.2</t>
  </si>
  <si>
    <t>93382</t>
  </si>
  <si>
    <t>REATERRO MANUAL DE VALAS, COM COMPACTADOR DE SOLOS DE PERCUSSÃO. AF_08/2023</t>
  </si>
  <si>
    <t>12.2</t>
  </si>
  <si>
    <t>ÁGUA FRIA</t>
  </si>
  <si>
    <t>12.2.1</t>
  </si>
  <si>
    <t>94656</t>
  </si>
  <si>
    <t>ADAPTADOR CURTO COM BOLSA E ROSCA PARA REGISTRO, PVC, SOLDÁVEL, DN 25 MM X 3/4", INSTALADO EM RESERVAÇÃO PREDIAL DE ÁGUA - FORNECIMENTO E INSTALAÇÃO. AF_04/2024</t>
  </si>
  <si>
    <t>12.2.2</t>
  </si>
  <si>
    <t>89979</t>
  </si>
  <si>
    <t>LUVA COM BUCHA DE LATÃO, PVC, SOLDÁVEL, DN 32MM X 1, INSTALADO EM RAMAL OU SUB-RAMAL DE ÁGUA FORNECIMENTO E INSTALAÇÃO. AF_06/2022</t>
  </si>
  <si>
    <t>12.2.3</t>
  </si>
  <si>
    <t>89363</t>
  </si>
  <si>
    <t>JOELHO 45 GRAUS, PVC, SOLDÁVEL, DN 25MM, INSTALADO EM RAMAL OU SUB-RAMAL DE ÁGUA - FORNECIMENTO E INSTALAÇÃO. AF_06/2022</t>
  </si>
  <si>
    <t>12.2.4</t>
  </si>
  <si>
    <t>89414</t>
  </si>
  <si>
    <t>JOELHO 45 GRAUS, PVC, SOLDÁVEL, DN 32MM, INSTALADO EM RAMAL DE DISTRIBUIÇÃO DE ÁGUA - FORNECIMENTO E INSTALAÇÃO. AF_06/2022</t>
  </si>
  <si>
    <t>12.2.5</t>
  </si>
  <si>
    <t>89362</t>
  </si>
  <si>
    <t>JOELHO 90 GRAUS, PVC, SOLDÁVEL, DN 25MM, INSTALADO EM RAMAL OU SUB-RAMAL DE ÁGUA - FORNECIMENTO E INSTALAÇÃO. AF_06/2022</t>
  </si>
  <si>
    <t>12.2.6</t>
  </si>
  <si>
    <t>89367</t>
  </si>
  <si>
    <t>JOELHO 90 GRAUS, PVC, SOLDÁVEL, DN 32MM, INSTALADO EM RAMAL OU SUB-RAMAL DE ÁGUA - FORNECIMENTO E INSTALAÇÃO. AF_06/2022</t>
  </si>
  <si>
    <t>12.2.7</t>
  </si>
  <si>
    <t>89366</t>
  </si>
  <si>
    <t>JOELHO 90 GRAUS COM BUCHA DE LATÃO, PVC, SOLDÁVEL, DN 25MM, X 3/4 INSTALADO EM RAMAL OU SUB-RAMAL DE ÁGUA - FORNECIMENTO E INSTALAÇÃO. AF_06/2022</t>
  </si>
  <si>
    <t>12.2.8</t>
  </si>
  <si>
    <t>89505</t>
  </si>
  <si>
    <t>JOELHO 90 GRAUS, PVC, SOLDÁVEL, DN 60MM, INSTALADO EM PRUMADA DE ÁGUA - FORNECIMENTO E INSTALAÇÃO. AF_06/2022</t>
  </si>
  <si>
    <t>12.2.9</t>
  </si>
  <si>
    <t>89445</t>
  </si>
  <si>
    <t>TÊ DE REDUÇÃO, PVC, SOLDÁVEL, DN 32MM X 25MM, INSTALADO EM RAMAL DE DISTRIBUIÇÃO DE ÁGUA - FORNECIMENTO E INSTALAÇÃO. AF_06/2022</t>
  </si>
  <si>
    <t>12.2.10</t>
  </si>
  <si>
    <t>89440</t>
  </si>
  <si>
    <t>TE, PVC, SOLDÁVEL, DN 25MM, INSTALADO EM RAMAL DE DISTRIBUIÇÃO DE ÁGUA - FORNECIMENTO E INSTALAÇÃO. AF_06/2022</t>
  </si>
  <si>
    <t>12.2.11</t>
  </si>
  <si>
    <t>89628</t>
  </si>
  <si>
    <t>TE, PVC, SOLDÁVEL, DN 60MM, INSTALADO EM PRUMADA DE ÁGUA - FORNECIMENTO E INSTALAÇÃO. AF_06/2022</t>
  </si>
  <si>
    <t>12.2.12</t>
  </si>
  <si>
    <t>94490</t>
  </si>
  <si>
    <t>REGISTRO DE ESFERA, PVC, SOLDÁVEL, COM VOLANTE, DN 32 MM - FORNECIMENTO E INSTALAÇÃO. AF_08/2021</t>
  </si>
  <si>
    <t>12.2.13</t>
  </si>
  <si>
    <t>89987</t>
  </si>
  <si>
    <t>REGISTRO DE GAVETA BRUTO, LATÃO, ROSCÁVEL, 3/4", COM ACABAMENTO E CANOPLA CROMADOS - FORNECIMENTO E INSTALAÇÃO. AF_08/2021</t>
  </si>
  <si>
    <t>12.2.14</t>
  </si>
  <si>
    <t>94493</t>
  </si>
  <si>
    <t>REGISTRO DE ESFERA, PVC, SOLDÁVEL, COM VOLANTE, DN 60 MM - FORNECIMENTO E INSTALAÇÃO. AF_08/2021</t>
  </si>
  <si>
    <t>12.2.15</t>
  </si>
  <si>
    <t>94704</t>
  </si>
  <si>
    <t>ADAPTADOR COM FLANGE E ANEL DE VEDAÇÃO, PVC, SOLDÁVEL, DN 32 MM X 1", INSTALADO EM RESERVAÇÃO PREDIAL DE ÁGUA - FORNECIMENTO E INSTALAÇÃO. AF_04/2024</t>
  </si>
  <si>
    <t>12.2.16</t>
  </si>
  <si>
    <t>102137</t>
  </si>
  <si>
    <t>CHAVE DE BOIA AUTOMÁTICA SUPERIOR/INFERIOR 15A/250V - FORNECIMENTO E INSTALAÇÃO. AF_12/2020</t>
  </si>
  <si>
    <t>12.2.17</t>
  </si>
  <si>
    <t>89403</t>
  </si>
  <si>
    <t>TUBO, PVC, SOLDÁVEL, DE 32MM, INSTALADO EM RAMAL DE DISTRIBUIÇÃO DE ÁGUA - FORNECIMENTO E INSTALAÇÃO. AF_06/2022</t>
  </si>
  <si>
    <t>12.2.18</t>
  </si>
  <si>
    <t>89356</t>
  </si>
  <si>
    <t>TUBO, PVC, SOLDÁVEL, DE 25MM, INSTALADO EM RAMAL OU SUB-RAMAL DE ÁGUA - FORNECIMENTO E INSTALAÇÃO. AF_06/2022</t>
  </si>
  <si>
    <t>12.2.19</t>
  </si>
  <si>
    <t>94652</t>
  </si>
  <si>
    <t>TUBO, PVC, SOLDÁVEL, DE 60MM, INSTALADO EM RESERVAÇÃO PREDIAL DE ÁGUA - FORNECIMENTO E INSTALAÇÃO. AF_04/2024</t>
  </si>
  <si>
    <t>12.3</t>
  </si>
  <si>
    <t>ESGOTO SANITÁRIO</t>
  </si>
  <si>
    <t>12.3.1</t>
  </si>
  <si>
    <t>104348</t>
  </si>
  <si>
    <t>TERMINAL DE VENTILAÇÃO, PVC, SÉRIE NORMAL, ESGOTO PREDIAL, DN 50 MM, JUNTA SOLDÁVEL, FORNECIDO E INSTALADO EM PRUMADA DE ESGOTO SANITÁRIO OU VENTILAÇÃO. AF_08/2022</t>
  </si>
  <si>
    <t>12.3.2</t>
  </si>
  <si>
    <t>S01572</t>
  </si>
  <si>
    <t>Tubo de ligação PVC para saída de vaso sanitário, diâm = 100mm</t>
  </si>
  <si>
    <t>12.3.3</t>
  </si>
  <si>
    <t>89797</t>
  </si>
  <si>
    <t>JUNÇÃO SIMPLES, PVC, SERIE NORMAL, ESGOTO PREDIAL, DN 100 X 100 MM, JUNTA ELÁSTICA, FORNECIDO E INSTALADO EM RAMAL DE DESCARGA OU RAMAL DE ESGOTO SANITÁRIO. AF_08/2022</t>
  </si>
  <si>
    <t>12.3.4</t>
  </si>
  <si>
    <t>89732</t>
  </si>
  <si>
    <t>JOELHO 45 GRAUS, PVC, SERIE NORMAL, ESGOTO PREDIAL, DN 50 MM, JUNTA ELÁSTICA, FORNECIDO E INSTALADO EM RAMAL DE DESCARGA OU RAMAL DE ESGOTO SANITÁRIO. AF_08/2022</t>
  </si>
  <si>
    <t>12.3.5</t>
  </si>
  <si>
    <t>89726</t>
  </si>
  <si>
    <t>JOELHO 45 GRAUS, PVC, SERIE NORMAL, ESGOTO PREDIAL, DN 40 MM, JUNTA SOLDÁVEL, FORNECIDO E INSTALADO EM RAMAL DE DESCARGA OU RAMAL DE ESGOTO SANITÁRIO. AF_08/2022</t>
  </si>
  <si>
    <t>12.3.6</t>
  </si>
  <si>
    <t>89746</t>
  </si>
  <si>
    <t>JOELHO 45 GRAUS, PVC, SERIE NORMAL, ESGOTO PREDIAL, DN 100 MM, JUNTA ELÁSTICA, FORNECIDO E INSTALADO EM RAMAL DE DESCARGA OU RAMAL DE ESGOTO SANITÁRIO. AF_08/2022</t>
  </si>
  <si>
    <t>12.3.7</t>
  </si>
  <si>
    <t>89714</t>
  </si>
  <si>
    <t>TUBO PVC, SERIE NORMAL, ESGOTO PREDIAL, DN 100 MM, FORNECIDO E INSTALADO EM RAMAL DE DESCARGA OU RAMAL DE ESGOTO SANITÁRIO. AF_08/2022</t>
  </si>
  <si>
    <t>12.3.8</t>
  </si>
  <si>
    <t>89712</t>
  </si>
  <si>
    <t>TUBO PVC, SERIE NORMAL, ESGOTO PREDIAL, DN 50 MM, FORNECIDO E INSTALADO EM RAMAL DE DESCARGA OU RAMAL DE ESGOTO SANITÁRIO. AF_08/2022</t>
  </si>
  <si>
    <t>12.3.9</t>
  </si>
  <si>
    <t>104328</t>
  </si>
  <si>
    <t>CAIXA SIFONADA, COM GRELHA QUADRADA, PVC, DN 150 X 150 X 50 MM, JUNTA SOLDÁVEL, FORNECIDA E INSTALADA EM RAMAL DE DESCARGA OU EM RAMAL DE ESGOTO SANITÁRIO. AF_08/2022</t>
  </si>
  <si>
    <t>12.3.10</t>
  </si>
  <si>
    <t>75281</t>
  </si>
  <si>
    <t>CAIXA DE GORDURA COM CESTO DE LIMPEZA EM PVC 100MM - TIGRE OU SIMILAR</t>
  </si>
  <si>
    <t>SIURB</t>
  </si>
  <si>
    <t>Un</t>
  </si>
  <si>
    <t>12.3.11</t>
  </si>
  <si>
    <t>97907</t>
  </si>
  <si>
    <t>CAIXA ENTERRADA HIDRÁULICA RETANGULAR, EM ALVENARIA COM BLOCOS DE CONCRETO, DIMENSÕES INTERNAS: 0,8X0,8X0,6 M PARA REDE DE ESGOTO. AF_12/2020</t>
  </si>
  <si>
    <t>12.3.12</t>
  </si>
  <si>
    <t>S06415</t>
  </si>
  <si>
    <t>Tampa de concreto para caixas de passagem 0,80x0,80mx0,07m</t>
  </si>
  <si>
    <t>12.3.13</t>
  </si>
  <si>
    <t>89744</t>
  </si>
  <si>
    <t>JOELHO 90 GRAUS, PVC, SERIE NORMAL, ESGOTO PREDIAL, DN 100 MM, JUNTA ELÁSTICA, FORNECIDO E INSTALADO EM RAMAL DE DESCARGA OU RAMAL DE ESGOTO SANITÁRIO. AF_08/2022</t>
  </si>
  <si>
    <t>12.3.14</t>
  </si>
  <si>
    <t>104345</t>
  </si>
  <si>
    <t>JUNÇÃO DE REDUÇÃO INVERTIDA, PVC, SÉRIE NORMAL, ESGOTO PREDIAL, DN 100 X 50 MM, JUNTA ELÁSTICA, FORNECIDO E INSTALADO EM RAMAL DE DESCARGA OU RAMAL DE ESGOTO SANITÁRIO. AF_08/2022</t>
  </si>
  <si>
    <t>12.3.15</t>
  </si>
  <si>
    <t>89785</t>
  </si>
  <si>
    <t>JUNÇÃO SIMPLES, PVC, SERIE NORMAL, ESGOTO PREDIAL, DN 50 X 50 MM, JUNTA ELÁSTICA, FORNECIDO E INSTALADO EM RAMAL DE DESCARGA OU RAMAL DE ESGOTO SANITÁRIO. AF_08/2022</t>
  </si>
  <si>
    <t>12.3.16</t>
  </si>
  <si>
    <t>89731</t>
  </si>
  <si>
    <t>JOELHO 90 GRAUS, PVC, SERIE NORMAL, ESGOTO PREDIAL, DN 50 MM, JUNTA ELÁSTICA, FORNECIDO E INSTALADO EM RAMAL DE DESCARGA OU RAMAL DE ESGOTO SANITÁRIO. AF_08/2022</t>
  </si>
  <si>
    <t>12.3.17</t>
  </si>
  <si>
    <t>89724</t>
  </si>
  <si>
    <t>JOELHO 90 GRAUS, PVC, SERIE NORMAL, ESGOTO PREDIAL, DN 40 MM, JUNTA SOLDÁVEL, FORNECIDO E INSTALADO EM RAMAL DE DESCARGA OU RAMAL DE ESGOTO SANITÁRIO. AF_08/2022</t>
  </si>
  <si>
    <t>12.3.18</t>
  </si>
  <si>
    <t>89784</t>
  </si>
  <si>
    <t>TE, PVC, SERIE NORMAL, ESGOTO PREDIAL, DN 50 X 50 MM, JUNTA ELÁSTICA, FORNECIDO E INSTALADO EM RAMAL DE DESCARGA OU RAMAL DE ESGOTO SANITÁRIO. AF_08/2022</t>
  </si>
  <si>
    <t>12.3.19</t>
  </si>
  <si>
    <t>S13557</t>
  </si>
  <si>
    <t>Prolongador para caixa sifonada 100 x 100mm, Tigre ou similar</t>
  </si>
  <si>
    <t>12.3.20</t>
  </si>
  <si>
    <t>94795</t>
  </si>
  <si>
    <t>TORNEIRA DE BOIA PARA CAIXA D'ÁGUA, ROSCÁVEL, 1/2" - FORNECIMENTO E INSTALAÇÃO. AF_08/2021</t>
  </si>
  <si>
    <t>12.4</t>
  </si>
  <si>
    <t>EQUIPAMENTOS SANITÁRIOS</t>
  </si>
  <si>
    <t>12.4.1</t>
  </si>
  <si>
    <t>C0357</t>
  </si>
  <si>
    <t>BANCADA DE GRANITO (OUTRAS CORES) E= 3cm (COLOCADO)</t>
  </si>
  <si>
    <t>12.4.2</t>
  </si>
  <si>
    <t>00011186</t>
  </si>
  <si>
    <t>ESPELHO CRISTAL E = 4 MM</t>
  </si>
  <si>
    <t>12.4.3</t>
  </si>
  <si>
    <t>86932</t>
  </si>
  <si>
    <t>VASO SANITÁRIO SIFONADO COM CAIXA ACOPLADA LOUÇA BRANCA - PADRÃO MÉDIO, INCLUSO ENGATE FLEXÍVEL EM METAL CROMADO, 1/2 X 40CM - FORNECIMENTO E INSTALAÇÃO. AF_01/2020</t>
  </si>
  <si>
    <t>12.4.4</t>
  </si>
  <si>
    <t>86937</t>
  </si>
  <si>
    <t>CUBA DE EMBUTIR OVAL EM LOUÇA BRANCA, 35 X 50CM OU EQUIVALENTE, INCLUSO VÁLVULA EM METAL CROMADO E SIFÃO FLEXÍVEL EM PVC - FORNECIMENTO E INSTALAÇÃO. AF_01/2020</t>
  </si>
  <si>
    <t>12.4.5</t>
  </si>
  <si>
    <t>100849</t>
  </si>
  <si>
    <t>ASSENTO SANITÁRIO CONVENCIONAL - FORNECIMENTO E INSTALACAO. AF_01/2020</t>
  </si>
  <si>
    <t>12.4.6</t>
  </si>
  <si>
    <t>I8634</t>
  </si>
  <si>
    <t>ESPELHO EM GRANITO OUTRAS CORES ESP. 3cm E ALTURA 10cm</t>
  </si>
  <si>
    <t>12.4.7</t>
  </si>
  <si>
    <t>86936</t>
  </si>
  <si>
    <t>CUBA DE EMBUTIR DE AÇO INOXIDÁVEL MÉDIA, INCLUSO VÁLVULA TIPO AMERICANA E SIFÃO TIPO GARRAFA EM METAL CROMADO - FORNECIMENTO E INSTALAÇÃO. AF_01/2020</t>
  </si>
  <si>
    <t>12.4.8</t>
  </si>
  <si>
    <t>86915</t>
  </si>
  <si>
    <t>TORNEIRA CROMADA DE MESA, 1/2" OU 3/4", PARA LAVATÓRIO, PADRÃO MÉDIO - FORNECIMENTO E INSTALAÇÃO. AF_01/2020</t>
  </si>
  <si>
    <t>12.4.9</t>
  </si>
  <si>
    <t>86910</t>
  </si>
  <si>
    <t>TORNEIRA CROMADA TUBO MÓVEL, DE PAREDE, 1/2" OU 3/4", PARA PIA DE COZINHA, PADRÃO MÉDIO - FORNECIMENTO E INSTALAÇÃO. AF_01/2020</t>
  </si>
  <si>
    <t>12.4.10</t>
  </si>
  <si>
    <t>251463</t>
  </si>
  <si>
    <t>Armário em MDF (c/ gavetas/prateleiras e portas)</t>
  </si>
  <si>
    <t>SEDOP</t>
  </si>
  <si>
    <t>m²</t>
  </si>
  <si>
    <t>12.5</t>
  </si>
  <si>
    <t>DRENAGEM PLUVIAL</t>
  </si>
  <si>
    <t>12.5.1</t>
  </si>
  <si>
    <t>89580</t>
  </si>
  <si>
    <t>TUBO PVC, SÉRIE R, ÁGUA PLUVIAL, DN 150 MM, FORNECIDO E INSTALADO EM CONDUTORES VERTICAIS DE ÁGUAS PLUVIAIS. AF_06/2022</t>
  </si>
  <si>
    <t>12.5.2</t>
  </si>
  <si>
    <t>89592</t>
  </si>
  <si>
    <t>CURVA 87 GRAUS E 30 MINUTOS, PVC, SERIE R, ÁGUA PLUVIAL, DN 150 MM, JUNTA ELÁSTICA, FORNECIDO E INSTALADO EM CONDUTORES VERTICAIS DE ÁGUAS PLUVIAIS. AF_06/2022</t>
  </si>
  <si>
    <t>12.5.3</t>
  </si>
  <si>
    <t>89578</t>
  </si>
  <si>
    <t>TUBO PVC, SÉRIE R, ÁGUA PLUVIAL, DN 100 MM, FORNECIDO E INSTALADO EM CONDUTORES VERTICAIS DE ÁGUAS PLUVIAIS. AF_06/2022</t>
  </si>
  <si>
    <t>12.5.4</t>
  </si>
  <si>
    <t>95695</t>
  </si>
  <si>
    <t>CURVA 90 GRAUS, PVC, SERIE R, ÁGUA PLUVIAL, DN 100 MM, JUNTA ELÁSTICA, FORNECIDO E INSTALADO EM CONDUTORES VERTICAIS DE ÁGUAS PLUVIAIS. AF_06/2022</t>
  </si>
  <si>
    <t>12.5.5</t>
  </si>
  <si>
    <t>94229</t>
  </si>
  <si>
    <t>CALHA EM CHAPA DE AÇO GALVANIZADO NÚMERO 24, DESENVOLVIMENTO DE 100 CM, INCLUSO TRANSPORTE VERTICAL. AF_07/2019</t>
  </si>
  <si>
    <t>12.5.6</t>
  </si>
  <si>
    <t>00003899</t>
  </si>
  <si>
    <t>LUVA SIMPLES, PVC, SOLDAVEL, DN 100 MM, SERIE NORMAL, PARA ESGOTO PREDIAL</t>
  </si>
  <si>
    <t>12.5.7</t>
  </si>
  <si>
    <t>91175</t>
  </si>
  <si>
    <t>FIXAÇÃO DE TUBOS VERTICAIS DE PVC ÁGUA, PVC ESGOTO, PVC ÁGUA PLUVIAL, CPVC, PPR, COBRE OU AÇO, DIÂMETROS MAIORES QUE 75 MM E MENORES OU IGUAIS A 100 MM, COM ABRAÇADEIRA METÁLICA RÍGIDA TIPO U PERFIL 4", FIXADA EM PERFILADO EM PAREDE. AF_09/2023_PS</t>
  </si>
  <si>
    <t>12.5.8</t>
  </si>
  <si>
    <t>99251</t>
  </si>
  <si>
    <t>CAIXA ENTERRADA HIDRÁULICA RETANGULAR EM ALVENARIA COM TIJOLOS CERÂMICOS MACIÇOS, DIMENSÕES INTERNAS: 0,4X0,4X0,4 M PARA REDE DE DRENAGEM. AF_12/2020</t>
  </si>
  <si>
    <t>12.5.9</t>
  </si>
  <si>
    <t>101802</t>
  </si>
  <si>
    <t>CAIXA ENTERRADA RETENTORA DE AREIA RETANGULAR, EM ALVENARIA COM BLOCOS DE CONCRETO, DIMENSÕES INTERNAS: 1,00 X 1,00 X 1,20 M, EXCLUINDO TAMPÃO. AF_12/2020</t>
  </si>
  <si>
    <t>13</t>
  </si>
  <si>
    <t>COBERTURA</t>
  </si>
  <si>
    <t>13.1</t>
  </si>
  <si>
    <t>S04943</t>
  </si>
  <si>
    <t>Remoção de telhamento com telhas onduladas fibrocimento ou aluminio</t>
  </si>
  <si>
    <t>13.2</t>
  </si>
  <si>
    <t>94213</t>
  </si>
  <si>
    <t>TELHAMENTO COM TELHA DE AÇO/ALUMÍNIO E = 0,5 MM, COM ATÉ 2 ÁGUAS, INCLUSO IÇAMENTO. AF_07/2019</t>
  </si>
  <si>
    <t>13.3</t>
  </si>
  <si>
    <t>160965</t>
  </si>
  <si>
    <t>CUMEEIRA PARA TELHA GALVANIZADA ONDULADA 0,5 MM</t>
  </si>
  <si>
    <t>13.4</t>
  </si>
  <si>
    <t>94207</t>
  </si>
  <si>
    <t>TELHAMENTO COM TELHA ONDULADA DE FIBROCIMENTO E = 6 MM, COM RECOBRIMENTO LATERAL DE 1/4 DE ONDA PARA TELHADO COM INCLINAÇÃO MAIOR QUE 10°, COM ATÉ 2 ÁGUAS, INCLUSO IÇAMENTO. AF_07/2019</t>
  </si>
  <si>
    <t>13.5</t>
  </si>
  <si>
    <t>94223</t>
  </si>
  <si>
    <t>CUMEEIRA PARA TELHA DE FIBROCIMENTO ONDULADA E = 6 MM, INCLUSO ACESSÓRIOS DE FIXAÇÃO E IÇAMENTO. AF_07/2019</t>
  </si>
  <si>
    <t>14</t>
  </si>
  <si>
    <t>SERVIÇOS COMPLEMENTARES</t>
  </si>
  <si>
    <t>14.1</t>
  </si>
  <si>
    <t>45245</t>
  </si>
  <si>
    <t>LIMPEZA GERAL - BDI = 26,24</t>
  </si>
  <si>
    <t>GOINFRA RODOV</t>
  </si>
  <si>
    <t>15</t>
  </si>
  <si>
    <t>SALA 114 IFRS</t>
  </si>
  <si>
    <t>15.1</t>
  </si>
  <si>
    <t>Serviços Diversos</t>
  </si>
  <si>
    <t>15.1.1</t>
  </si>
  <si>
    <t>88476</t>
  </si>
  <si>
    <t>CONTRAPISO COM ARGAMASSA AUTONIVELANTE, APLICADO SOBRE LAJE, ADERIDO, ESPESSURA 2CM. AF_07/2021</t>
  </si>
  <si>
    <t>15.1.2</t>
  </si>
  <si>
    <t>21.02.291</t>
  </si>
  <si>
    <t>Revestimento vinílico heterogêneo flexível em réguas, espessura de 3 mm, com impermeabilizante acrílico</t>
  </si>
  <si>
    <t>SP Obras</t>
  </si>
  <si>
    <t>15.1.3</t>
  </si>
  <si>
    <t>15.1.4</t>
  </si>
  <si>
    <t>15.1.5</t>
  </si>
  <si>
    <t>15.1.6</t>
  </si>
  <si>
    <t>15.1.7</t>
  </si>
  <si>
    <t>15.1.8</t>
  </si>
  <si>
    <t>15.1.9</t>
  </si>
  <si>
    <t>15.1.10</t>
  </si>
  <si>
    <t>15.1.11</t>
  </si>
  <si>
    <t>15.1.12</t>
  </si>
  <si>
    <t>15.1.13</t>
  </si>
  <si>
    <t>15.1.14</t>
  </si>
  <si>
    <t>88495</t>
  </si>
  <si>
    <t>EMASSAMENTO COM MASSA LÁTEX, APLICAÇÃO EM PAREDE, UMA DEMÃO, LIXAMENTO MANUAL. AF_04/2023</t>
  </si>
  <si>
    <t>15.1.15</t>
  </si>
  <si>
    <t>88497</t>
  </si>
  <si>
    <t>EMASSAMENTO COM MASSA LÁTEX, APLICAÇÃO EM PAREDE, DUAS DEMÃOS, LIXAMENTO MANUAL. AF_04/2023</t>
  </si>
  <si>
    <t>15.1.16</t>
  </si>
  <si>
    <t>15.1.17</t>
  </si>
  <si>
    <t>15.1.18</t>
  </si>
  <si>
    <t>93191</t>
  </si>
  <si>
    <t>VERGA MOLDADA IN LOCO COM UTILIZAÇÃO DE BLOCOS CANALETA, ESPESSURA DE *20* CM. AF_03/2024</t>
  </si>
  <si>
    <t>15.1.19</t>
  </si>
  <si>
    <t>93199</t>
  </si>
  <si>
    <t>CONTRAVERGA MOLDADA IN LOCO COM UTILIZAÇÃO DE BLOCOS CANALETA, ESPESSURA DE *20* CM. AF_03/2024</t>
  </si>
  <si>
    <t>15.1.20</t>
  </si>
  <si>
    <t>CAIXILHO FIXO DE ALUMÍNIO PARA VIDRO (VIDRO INCLUSO), BATENTE/ REQUADRO DE 4 A 14 CM, SEM GUARNIÇÃO/ ALIZAR, FIXAÇÃO COM PARAFUSOS, VEDAÇÃO COM SILICONE, EXCLUSIVE CONTRAMARCO - FORNECIMENTO E INSTALAÇÃO. AF_11/2024</t>
  </si>
  <si>
    <t>15.1.21</t>
  </si>
  <si>
    <t>PORTA DE ABRIR COM MOLA HIDRÁULICA, EM VIDRO TEMPERADO, 90X210 CM, ESPESSURA 10 MM, INCLUSIVE ACESSÓRIOS. AF_01/2021 (*1,05x2,10)</t>
  </si>
  <si>
    <t>15.1.22</t>
  </si>
  <si>
    <t>99054</t>
  </si>
  <si>
    <t>ACABAMENTOS PARA FORRO (SANCA DE GESSO, MONTADA NA OBRA). AF_08/2023_PS</t>
  </si>
  <si>
    <t>15.1.23</t>
  </si>
  <si>
    <t>15.1.24</t>
  </si>
  <si>
    <t>15.1.25</t>
  </si>
  <si>
    <t>15.2</t>
  </si>
  <si>
    <t>Instalaçoes Elétricas</t>
  </si>
  <si>
    <t>15.2.1</t>
  </si>
  <si>
    <t>Circuito de Iluminação</t>
  </si>
  <si>
    <t>15.2.1.1</t>
  </si>
  <si>
    <t>S14072</t>
  </si>
  <si>
    <t>Perfil em alumínio tipo slim de embutir para fita de LED, cores P/B/C, e=23mm</t>
  </si>
  <si>
    <t>15.2.1.2</t>
  </si>
  <si>
    <t>15.2.1.3</t>
  </si>
  <si>
    <t>S13681</t>
  </si>
  <si>
    <t>Luminária tipo spot plafon sobrepor de teto direcionável quadrado, cor preta, para lâmpada Ar70</t>
  </si>
  <si>
    <t>15.2.1.4</t>
  </si>
  <si>
    <t>91939</t>
  </si>
  <si>
    <t>CAIXA RETANGULAR 4" X 2" ALTA (2,00 M DO PISO), PVC, INSTALADA EM PAREDE - FORNECIMENTO E INSTALAÇÃO. AF_03/2023</t>
  </si>
  <si>
    <t>15.2.1.5</t>
  </si>
  <si>
    <t>91980</t>
  </si>
  <si>
    <t>INTERRUPTOR BIPOLAR (1 MÓDULO), 10A/250V, SEM SUPORTE E SEM PLACA - FORNECIMENTO E INSTALAÇÃO. AF_03/2023</t>
  </si>
  <si>
    <t>15.2.2</t>
  </si>
  <si>
    <t>Circuito de Força</t>
  </si>
  <si>
    <t>15.2.2.1</t>
  </si>
  <si>
    <t>S08818</t>
  </si>
  <si>
    <t>Tomada 2p + t, ABNT, de embutir, 20 A, com placa em pvc</t>
  </si>
  <si>
    <t>15.2.2.2</t>
  </si>
  <si>
    <t>S11316</t>
  </si>
  <si>
    <t>Exaustor 18w, modelo APC-210, da Aerotec ou similar - fornecimento e instalação</t>
  </si>
  <si>
    <t>15.2.3</t>
  </si>
  <si>
    <t>Dutos e condutores</t>
  </si>
  <si>
    <t>15.2.3.1</t>
  </si>
  <si>
    <t>S00353</t>
  </si>
  <si>
    <t>Eletroduto de pvc rígido roscável, diâm = 25mm (3/4")</t>
  </si>
  <si>
    <t>15.2.3.2</t>
  </si>
  <si>
    <t>92865</t>
  </si>
  <si>
    <t>CAIXA OCTOGONAL 4" X 4", METÁLICA, INSTALADA EM LAJE - FORNECIMENTO E INSTALAÇÃO. AF_03/2023</t>
  </si>
  <si>
    <t>15.2.3.3</t>
  </si>
  <si>
    <t>92868</t>
  </si>
  <si>
    <t>CAIXA RETANGULAR 4" X 2" MÉDIA (1,30 M DO PISO), METÁLICA, INSTALADA EM PAREDE - FORNECIMENTO E INSTALAÇÃO. AF_03/2023</t>
  </si>
  <si>
    <t>15.2.3.4</t>
  </si>
  <si>
    <t>S00362</t>
  </si>
  <si>
    <t>Curva para eletroduto de pvc rígido roscável, diâm = 25mm (3/4")</t>
  </si>
  <si>
    <t>15.2.3.5</t>
  </si>
  <si>
    <t>S09924</t>
  </si>
  <si>
    <t>Bucha com arruela em liga especial zamak p/eletroduto 20mm, d=3/4"</t>
  </si>
  <si>
    <t>15.2.3.6</t>
  </si>
  <si>
    <t>S11186</t>
  </si>
  <si>
    <t>Cabo cobre flexível, não hologenado, 2,5mm2 - 450/750V / 70º</t>
  </si>
  <si>
    <t>15.2.3.7</t>
  </si>
  <si>
    <t>S00371</t>
  </si>
  <si>
    <t>Luva para eletroduto de pvc rígido roscável, diâm = 25mm (3/4")</t>
  </si>
  <si>
    <t>15.2.4</t>
  </si>
  <si>
    <t>Quadro de Disjuntores</t>
  </si>
  <si>
    <t>15.2.4.1</t>
  </si>
  <si>
    <t>37.13.800</t>
  </si>
  <si>
    <t>Mini-disjuntor termomagnético, unipolar 127/220 V, corrente de 10 A até 32 A</t>
  </si>
  <si>
    <t>15.2.4.2</t>
  </si>
  <si>
    <t>S12222</t>
  </si>
  <si>
    <t>Quadro de distribuição de embutir, em chapa de aço, para até 08 disjuntores, com barramento, padrão DIN, exclusive disjuntores</t>
  </si>
  <si>
    <t>15.2.4.3</t>
  </si>
  <si>
    <t>S08006</t>
  </si>
  <si>
    <t>Terminal de compressão para cabo de 2,50 mm2 - fornecimento e instalação</t>
  </si>
  <si>
    <t>15.2.4.4</t>
  </si>
  <si>
    <t>93675</t>
  </si>
  <si>
    <t>DISJUNTOR BIPOLAR TIPO DR, CORRENTE NOMINAL DE 40A - FORNECIMENTO E INSTALAÇÃO. AF_07/2025</t>
  </si>
  <si>
    <t>15.2.5</t>
  </si>
  <si>
    <t>REMOÇÃO DE INTERRUPTORES/TOMADAS ELÉTRICAS, DE FORMA MANUAL, COM REAPROVEITAMENTO</t>
  </si>
  <si>
    <t>15.2.5.1</t>
  </si>
  <si>
    <t>88247</t>
  </si>
  <si>
    <t>AUXILIAR DE ELETRICISTA COM ENCARGOS COMPLEMENTARES</t>
  </si>
  <si>
    <t>15.2.5.2</t>
  </si>
  <si>
    <t>ELETRICISTA COM ENCARGOS COMPLEMENTARES</t>
  </si>
  <si>
    <t>15.2.6</t>
  </si>
  <si>
    <t>S03025</t>
  </si>
  <si>
    <t>Remoção e rebobinamento de condutores até bitola 477mcm</t>
  </si>
  <si>
    <t>km</t>
  </si>
  <si>
    <t>15.3</t>
  </si>
  <si>
    <t>Logica e telefonia</t>
  </si>
  <si>
    <t>15.3.1</t>
  </si>
  <si>
    <t>S07817</t>
  </si>
  <si>
    <t>Tomada dupla para lógica RJ45, 4"x2", embutir, completa, ref.0605, Fame ou similar</t>
  </si>
  <si>
    <t>15.3.2</t>
  </si>
  <si>
    <t>98295</t>
  </si>
  <si>
    <t>CABO ELETRÔNICO CATEGORIA 5E, INSTALADO EM EDIFICAÇÃO INSTITUCIONAL - FORNECIMENTO E INSTALAÇÃO. AF_08/2025</t>
  </si>
  <si>
    <t>VALOR BDI TOTAL:</t>
  </si>
  <si>
    <t>VALOR ORÇAMENTO:</t>
  </si>
  <si>
    <t>VALOR TOTAL:</t>
  </si>
  <si>
    <t>VALOR (R$)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</si>
  <si>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</si>
  <si>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</si>
  <si>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</si>
  <si>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</si>
  <si>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</si>
  <si>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</si>
  <si>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</si>
  <si>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</si>
  <si>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</si>
  <si>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</si>
  <si>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Total parcela</t>
  </si>
  <si>
    <t>CRONOGRAMA FÍSICO-FINANCEIRO CONSIDERANDO O DESCONTO OFERTADO NA LICITAÇÃO DE: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</si>
</sst>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_-* #,##0.0000_-;\-* #,##0.0000_-;_-* &quot;-&quot;??_-;_-@"/>
    <numFmt numFmtId="165" formatCode="_-[$R$-416]\ * #,##0.00_-;\-[$R$-416]\ * #,##0.00_-;_-[$R$-416]\ * &quot;-&quot;??_-;_-@"/>
    <numFmt numFmtId="166" formatCode="\R\$\ #,##0.00"/>
    <numFmt numFmtId="167" formatCode="\R\$\ ###,###,##0.00"/>
    <numFmt numFmtId="168" formatCode="#,##0.00%"/>
    <numFmt numFmtId="169" formatCode="[$R$ -416]#,##0.00"/>
  </numFmts>
  <fonts count="18">
    <font>
      <sz val="11.0"/>
      <color theme="1"/>
      <name val="Calibri"/>
      <scheme val="minor"/>
    </font>
    <font>
      <sz val="11.0"/>
      <color theme="1"/>
      <name val="Calibri"/>
    </font>
    <font>
      <b/>
      <sz val="20.0"/>
      <color rgb="FFFF0000"/>
      <name val="Calibri"/>
    </font>
    <font>
      <b/>
      <sz val="20.0"/>
      <color theme="1"/>
      <name val="Calibri"/>
    </font>
    <font>
      <b/>
      <sz val="7.0"/>
      <color rgb="FF000000"/>
      <name val="Arial"/>
    </font>
    <font>
      <b/>
      <sz val="6.0"/>
      <color rgb="FF000000"/>
      <name val="Arial"/>
    </font>
    <font>
      <b/>
      <sz val="14.0"/>
      <color rgb="FFFFFFFF"/>
      <name val="Calibri"/>
    </font>
    <font/>
    <font>
      <b/>
      <sz val="11.0"/>
      <color theme="1"/>
      <name val="Calibri"/>
    </font>
    <font>
      <sz val="6.0"/>
      <color rgb="FF000000"/>
      <name val="Arial"/>
    </font>
    <font>
      <b/>
      <sz val="5.0"/>
      <color rgb="FF000000"/>
      <name val="Arial"/>
    </font>
    <font>
      <sz val="9.0"/>
      <color rgb="FF000000"/>
      <name val="SansSerif"/>
    </font>
    <font>
      <sz val="7.0"/>
      <color rgb="FF000000"/>
      <name val="SansSerif"/>
    </font>
    <font>
      <sz val="7.0"/>
      <color rgb="FF000000"/>
      <name val="Arial"/>
    </font>
    <font>
      <sz val="5.0"/>
      <color rgb="FF000000"/>
      <name val="Arial"/>
    </font>
    <font>
      <sz val="6.0"/>
      <color rgb="FF000000"/>
      <name val="SansSerif"/>
    </font>
    <font>
      <b/>
      <sz val="9.0"/>
      <color rgb="FFFF0000"/>
      <name val="Arial"/>
    </font>
    <font>
      <b/>
      <sz val="20.0"/>
      <color rgb="FF000000"/>
      <name val="Calibri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C2D69B"/>
        <bgColor rgb="FFC2D69B"/>
      </patternFill>
    </fill>
    <fill>
      <patternFill patternType="solid">
        <fgColor rgb="FFCCCCCC"/>
        <bgColor rgb="FFCCCCCC"/>
      </patternFill>
    </fill>
    <fill>
      <patternFill patternType="solid">
        <fgColor rgb="FFFF0000"/>
        <bgColor rgb="FFFF0000"/>
      </patternFill>
    </fill>
    <fill>
      <patternFill patternType="solid">
        <fgColor rgb="FFC5E0B3"/>
        <bgColor rgb="FFC5E0B3"/>
      </patternFill>
    </fill>
    <fill>
      <patternFill patternType="solid">
        <fgColor rgb="FFDFDFDF"/>
        <bgColor rgb="FFDFDFDF"/>
      </patternFill>
    </fill>
  </fills>
  <borders count="20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bottom style="thin">
        <color rgb="FF000000"/>
      </bottom>
    </border>
    <border>
      <righ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right/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1" fillId="2" fontId="2" numFmtId="10" xfId="0" applyAlignment="1" applyBorder="1" applyFill="1" applyFont="1" applyNumberFormat="1">
      <alignment horizontal="center" shrinkToFit="0" wrapText="1"/>
    </xf>
    <xf borderId="1" fillId="3" fontId="3" numFmtId="164" xfId="0" applyBorder="1" applyFill="1" applyFont="1" applyNumberFormat="1"/>
    <xf borderId="0" fillId="0" fontId="4" numFmtId="0" xfId="0" applyAlignment="1" applyFont="1">
      <alignment horizontal="right" shrinkToFit="0" vertical="center" wrapText="1"/>
    </xf>
    <xf borderId="2" fillId="4" fontId="5" numFmtId="0" xfId="0" applyAlignment="1" applyBorder="1" applyFill="1" applyFont="1">
      <alignment horizontal="center" shrinkToFit="0" vertical="center" wrapText="1"/>
    </xf>
    <xf borderId="3" fillId="5" fontId="6" numFmtId="10" xfId="0" applyAlignment="1" applyBorder="1" applyFill="1" applyFont="1" applyNumberFormat="1">
      <alignment horizontal="center" readingOrder="0"/>
    </xf>
    <xf borderId="3" fillId="3" fontId="3" numFmtId="165" xfId="0" applyBorder="1" applyFont="1" applyNumberFormat="1"/>
    <xf borderId="2" fillId="0" fontId="5" numFmtId="0" xfId="0" applyAlignment="1" applyBorder="1" applyFont="1">
      <alignment horizontal="left" shrinkToFit="0" vertical="center" wrapText="1"/>
    </xf>
    <xf borderId="4" fillId="0" fontId="5" numFmtId="0" xfId="0" applyAlignment="1" applyBorder="1" applyFont="1">
      <alignment horizontal="left" shrinkToFit="0" vertical="center" wrapText="1"/>
    </xf>
    <xf borderId="5" fillId="0" fontId="7" numFmtId="0" xfId="0" applyBorder="1" applyFont="1"/>
    <xf borderId="6" fillId="0" fontId="7" numFmtId="0" xfId="0" applyBorder="1" applyFont="1"/>
    <xf borderId="2" fillId="0" fontId="5" numFmtId="4" xfId="0" applyAlignment="1" applyBorder="1" applyFont="1" applyNumberFormat="1">
      <alignment horizontal="right" shrinkToFit="0" vertical="center" wrapText="1"/>
    </xf>
    <xf borderId="2" fillId="0" fontId="5" numFmtId="166" xfId="0" applyAlignment="1" applyBorder="1" applyFont="1" applyNumberFormat="1">
      <alignment horizontal="right" shrinkToFit="0" vertical="center" wrapText="1"/>
    </xf>
    <xf borderId="4" fillId="0" fontId="5" numFmtId="166" xfId="0" applyAlignment="1" applyBorder="1" applyFont="1" applyNumberFormat="1">
      <alignment horizontal="right" shrinkToFit="0" vertical="center" wrapText="1"/>
    </xf>
    <xf borderId="2" fillId="2" fontId="8" numFmtId="10" xfId="0" applyAlignment="1" applyBorder="1" applyFont="1" applyNumberFormat="1">
      <alignment horizontal="center"/>
    </xf>
    <xf borderId="2" fillId="6" fontId="8" numFmtId="165" xfId="0" applyBorder="1" applyFill="1" applyFont="1" applyNumberFormat="1"/>
    <xf borderId="2" fillId="0" fontId="9" numFmtId="0" xfId="0" applyAlignment="1" applyBorder="1" applyFont="1">
      <alignment horizontal="left" shrinkToFit="0" vertical="center" wrapText="1"/>
    </xf>
    <xf borderId="2" fillId="0" fontId="9" numFmtId="0" xfId="0" applyAlignment="1" applyBorder="1" applyFont="1">
      <alignment horizontal="center" shrinkToFit="0" vertical="center" wrapText="1"/>
    </xf>
    <xf borderId="2" fillId="0" fontId="9" numFmtId="4" xfId="0" applyAlignment="1" applyBorder="1" applyFont="1" applyNumberFormat="1">
      <alignment horizontal="right" shrinkToFit="0" vertical="center" wrapText="1"/>
    </xf>
    <xf borderId="2" fillId="0" fontId="9" numFmtId="166" xfId="0" applyAlignment="1" applyBorder="1" applyFont="1" applyNumberFormat="1">
      <alignment horizontal="right" shrinkToFit="0" vertical="center" wrapText="1"/>
    </xf>
    <xf borderId="2" fillId="0" fontId="9" numFmtId="167" xfId="0" applyAlignment="1" applyBorder="1" applyFont="1" applyNumberFormat="1">
      <alignment horizontal="right" shrinkToFit="0" vertical="center" wrapText="1"/>
    </xf>
    <xf borderId="1" fillId="2" fontId="1" numFmtId="10" xfId="0" applyAlignment="1" applyBorder="1" applyFont="1" applyNumberFormat="1">
      <alignment horizontal="center"/>
    </xf>
    <xf borderId="1" fillId="6" fontId="1" numFmtId="165" xfId="0" applyBorder="1" applyFont="1" applyNumberFormat="1"/>
    <xf borderId="1" fillId="2" fontId="8" numFmtId="10" xfId="0" applyAlignment="1" applyBorder="1" applyFont="1" applyNumberFormat="1">
      <alignment horizontal="center"/>
    </xf>
    <xf borderId="1" fillId="6" fontId="8" numFmtId="165" xfId="0" applyBorder="1" applyFont="1" applyNumberFormat="1"/>
    <xf borderId="7" fillId="0" fontId="9" numFmtId="167" xfId="0" applyAlignment="1" applyBorder="1" applyFont="1" applyNumberFormat="1">
      <alignment horizontal="right" shrinkToFit="0" vertical="center" wrapText="1"/>
    </xf>
    <xf borderId="8" fillId="0" fontId="9" numFmtId="167" xfId="0" applyAlignment="1" applyBorder="1" applyFont="1" applyNumberFormat="1">
      <alignment horizontal="right" shrinkToFit="0" vertical="center" wrapText="1"/>
    </xf>
    <xf borderId="0" fillId="0" fontId="10" numFmtId="0" xfId="0" applyAlignment="1" applyFont="1">
      <alignment horizontal="right" shrinkToFit="0" vertical="center" wrapText="1"/>
    </xf>
    <xf borderId="2" fillId="7" fontId="11" numFmtId="0" xfId="0" applyAlignment="1" applyBorder="1" applyFill="1" applyFont="1">
      <alignment horizontal="center" shrinkToFit="0" vertical="center" wrapText="1"/>
    </xf>
    <xf borderId="4" fillId="7" fontId="11" numFmtId="0" xfId="0" applyAlignment="1" applyBorder="1" applyFont="1">
      <alignment horizontal="center" shrinkToFit="0" vertical="center" wrapText="1"/>
    </xf>
    <xf borderId="2" fillId="7" fontId="12" numFmtId="0" xfId="0" applyAlignment="1" applyBorder="1" applyFont="1">
      <alignment horizontal="center" shrinkToFit="0" vertical="center" wrapText="1"/>
    </xf>
    <xf borderId="7" fillId="0" fontId="12" numFmtId="0" xfId="0" applyAlignment="1" applyBorder="1" applyFont="1">
      <alignment horizontal="left" shrinkToFit="0" vertical="center" wrapText="1"/>
    </xf>
    <xf borderId="7" fillId="0" fontId="13" numFmtId="0" xfId="0" applyAlignment="1" applyBorder="1" applyFont="1">
      <alignment horizontal="left" shrinkToFit="0" vertical="center" wrapText="1"/>
    </xf>
    <xf borderId="7" fillId="0" fontId="13" numFmtId="166" xfId="0" applyAlignment="1" applyBorder="1" applyFont="1" applyNumberFormat="1">
      <alignment horizontal="right" shrinkToFit="0" vertical="center" wrapText="1"/>
    </xf>
    <xf borderId="7" fillId="0" fontId="14" numFmtId="168" xfId="0" applyAlignment="1" applyBorder="1" applyFont="1" applyNumberFormat="1">
      <alignment horizontal="right" shrinkToFit="0" vertical="center" wrapText="1"/>
    </xf>
    <xf borderId="9" fillId="0" fontId="14" numFmtId="168" xfId="0" applyAlignment="1" applyBorder="1" applyFont="1" applyNumberFormat="1">
      <alignment horizontal="right" shrinkToFit="0" vertical="center" wrapText="1"/>
    </xf>
    <xf borderId="10" fillId="0" fontId="7" numFmtId="0" xfId="0" applyBorder="1" applyFont="1"/>
    <xf borderId="7" fillId="0" fontId="10" numFmtId="168" xfId="0" applyAlignment="1" applyBorder="1" applyFont="1" applyNumberFormat="1">
      <alignment horizontal="right" shrinkToFit="0" vertical="center" wrapText="1"/>
    </xf>
    <xf borderId="8" fillId="0" fontId="7" numFmtId="0" xfId="0" applyBorder="1" applyFont="1"/>
    <xf borderId="2" fillId="7" fontId="13" numFmtId="166" xfId="0" applyAlignment="1" applyBorder="1" applyFont="1" applyNumberFormat="1">
      <alignment horizontal="right" shrinkToFit="0" vertical="center" wrapText="1"/>
    </xf>
    <xf borderId="4" fillId="7" fontId="13" numFmtId="166" xfId="0" applyAlignment="1" applyBorder="1" applyFont="1" applyNumberFormat="1">
      <alignment horizontal="right" shrinkToFit="0" vertical="center" wrapText="1"/>
    </xf>
    <xf borderId="2" fillId="0" fontId="4" numFmtId="166" xfId="0" applyAlignment="1" applyBorder="1" applyFont="1" applyNumberFormat="1">
      <alignment horizontal="right" shrinkToFit="0" vertical="center" wrapText="1"/>
    </xf>
    <xf borderId="7" fillId="0" fontId="1" numFmtId="0" xfId="0" applyAlignment="1" applyBorder="1" applyFont="1">
      <alignment shrinkToFit="0" wrapText="1"/>
    </xf>
    <xf borderId="9" fillId="0" fontId="1" numFmtId="0" xfId="0" applyAlignment="1" applyBorder="1" applyFont="1">
      <alignment shrinkToFit="0" wrapText="1"/>
    </xf>
    <xf borderId="10" fillId="0" fontId="1" numFmtId="0" xfId="0" applyAlignment="1" applyBorder="1" applyFont="1">
      <alignment shrinkToFit="0" wrapText="1"/>
    </xf>
    <xf borderId="8" fillId="0" fontId="1" numFmtId="0" xfId="0" applyAlignment="1" applyBorder="1" applyFont="1">
      <alignment shrinkToFit="0" wrapText="1"/>
    </xf>
    <xf borderId="11" fillId="0" fontId="1" numFmtId="0" xfId="0" applyAlignment="1" applyBorder="1" applyFont="1">
      <alignment shrinkToFit="0" wrapText="1"/>
    </xf>
    <xf borderId="12" fillId="0" fontId="1" numFmtId="0" xfId="0" applyAlignment="1" applyBorder="1" applyFont="1">
      <alignment shrinkToFit="0" wrapText="1"/>
    </xf>
    <xf borderId="9" fillId="7" fontId="15" numFmtId="169" xfId="0" applyAlignment="1" applyBorder="1" applyFont="1" applyNumberFormat="1">
      <alignment horizontal="right" shrinkToFit="0" vertical="center" wrapText="1"/>
    </xf>
    <xf borderId="7" fillId="7" fontId="15" numFmtId="169" xfId="0" applyAlignment="1" applyBorder="1" applyFont="1" applyNumberFormat="1">
      <alignment horizontal="right" shrinkToFit="0" vertical="center" wrapText="1"/>
    </xf>
    <xf borderId="3" fillId="7" fontId="13" numFmtId="166" xfId="0" applyAlignment="1" applyBorder="1" applyFont="1" applyNumberFormat="1">
      <alignment horizontal="right" shrinkToFit="0" vertical="center" wrapText="1"/>
    </xf>
    <xf borderId="13" fillId="7" fontId="13" numFmtId="166" xfId="0" applyAlignment="1" applyBorder="1" applyFont="1" applyNumberFormat="1">
      <alignment horizontal="right" shrinkToFit="0" vertical="center" wrapText="1"/>
    </xf>
    <xf borderId="14" fillId="0" fontId="7" numFmtId="0" xfId="0" applyBorder="1" applyFont="1"/>
    <xf borderId="7" fillId="7" fontId="13" numFmtId="166" xfId="0" applyAlignment="1" applyBorder="1" applyFont="1" applyNumberFormat="1">
      <alignment horizontal="right" shrinkToFit="0" vertical="center" wrapText="1"/>
    </xf>
    <xf borderId="11" fillId="0" fontId="7" numFmtId="0" xfId="0" applyBorder="1" applyFont="1"/>
    <xf borderId="12" fillId="0" fontId="7" numFmtId="0" xfId="0" applyBorder="1" applyFont="1"/>
    <xf borderId="15" fillId="2" fontId="16" numFmtId="0" xfId="0" applyAlignment="1" applyBorder="1" applyFont="1">
      <alignment horizontal="center" readingOrder="0"/>
    </xf>
    <xf borderId="15" fillId="0" fontId="7" numFmtId="0" xfId="0" applyBorder="1" applyFont="1"/>
    <xf borderId="0" fillId="5" fontId="17" numFmtId="10" xfId="0" applyFont="1" applyNumberFormat="1"/>
    <xf borderId="9" fillId="7" fontId="1" numFmtId="0" xfId="0" applyAlignment="1" applyBorder="1" applyFont="1">
      <alignment shrinkToFit="0" wrapText="1"/>
    </xf>
    <xf borderId="16" fillId="0" fontId="7" numFmtId="0" xfId="0" applyBorder="1" applyFont="1"/>
    <xf borderId="17" fillId="7" fontId="15" numFmtId="166" xfId="0" applyAlignment="1" applyBorder="1" applyFont="1" applyNumberFormat="1">
      <alignment horizontal="right" shrinkToFit="0" vertical="center" wrapText="1"/>
    </xf>
    <xf borderId="18" fillId="0" fontId="7" numFmtId="0" xfId="0" applyBorder="1" applyFont="1"/>
    <xf borderId="19" fillId="0" fontId="7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7667625" cy="320040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7686675" cy="32004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/>
    <pageSetUpPr/>
  </sheetPr>
  <sheetViews>
    <sheetView workbookViewId="0"/>
  </sheetViews>
  <sheetFormatPr customHeight="1" defaultColWidth="14.43" defaultRowHeight="15.0"/>
  <cols>
    <col customWidth="1" min="1" max="1" width="9.29"/>
    <col customWidth="1" min="2" max="2" width="10.29"/>
    <col customWidth="1" min="3" max="3" width="42.71"/>
    <col customWidth="1" min="4" max="4" width="9.29"/>
    <col customWidth="1" min="5" max="5" width="8.29"/>
    <col customWidth="1" min="6" max="6" width="10.29"/>
    <col customWidth="1" min="7" max="8" width="12.43"/>
    <col customWidth="1" min="9" max="9" width="21.0"/>
    <col customWidth="1" min="10" max="10" width="28.14"/>
    <col customWidth="1" min="11" max="26" width="8.71"/>
  </cols>
  <sheetData>
    <row r="1" ht="252.0" customHeight="1">
      <c r="A1" s="1"/>
      <c r="I1" s="2" t="s">
        <v>0</v>
      </c>
      <c r="J1" s="3" t="s">
        <v>1</v>
      </c>
    </row>
    <row r="2" ht="9.75" customHeight="1">
      <c r="A2" s="1"/>
      <c r="B2" s="4" t="s">
        <v>2</v>
      </c>
      <c r="H2" s="1"/>
    </row>
    <row r="3" ht="21.75" customHeight="1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6">
        <v>0.0</v>
      </c>
      <c r="J3" s="7">
        <f>J330</f>
        <v>632769.67</v>
      </c>
    </row>
    <row r="4" ht="19.5" customHeight="1">
      <c r="A4" s="8" t="s">
        <v>11</v>
      </c>
      <c r="B4" s="9" t="s">
        <v>12</v>
      </c>
      <c r="C4" s="10"/>
      <c r="D4" s="10"/>
      <c r="E4" s="11"/>
      <c r="F4" s="12">
        <v>1.0</v>
      </c>
      <c r="G4" s="13">
        <v>17374.52</v>
      </c>
      <c r="H4" s="14">
        <v>17374.52</v>
      </c>
      <c r="I4" s="15">
        <f t="shared" ref="I4:I330" si="1">$I$3</f>
        <v>0</v>
      </c>
      <c r="J4" s="16">
        <f t="shared" ref="J4:J330" si="2">H4-(H4*I4)</f>
        <v>17374.52</v>
      </c>
    </row>
    <row r="5">
      <c r="A5" s="17" t="s">
        <v>13</v>
      </c>
      <c r="B5" s="18" t="s">
        <v>14</v>
      </c>
      <c r="C5" s="17" t="s">
        <v>15</v>
      </c>
      <c r="D5" s="18" t="s">
        <v>16</v>
      </c>
      <c r="E5" s="18" t="s">
        <v>17</v>
      </c>
      <c r="F5" s="19">
        <v>2.0</v>
      </c>
      <c r="G5" s="20">
        <v>584.0</v>
      </c>
      <c r="H5" s="21">
        <v>1168.0</v>
      </c>
      <c r="I5" s="22">
        <f t="shared" si="1"/>
        <v>0</v>
      </c>
      <c r="J5" s="23">
        <f t="shared" si="2"/>
        <v>1168</v>
      </c>
    </row>
    <row r="6">
      <c r="A6" s="17" t="s">
        <v>18</v>
      </c>
      <c r="B6" s="18" t="s">
        <v>19</v>
      </c>
      <c r="C6" s="17" t="s">
        <v>20</v>
      </c>
      <c r="D6" s="18" t="s">
        <v>16</v>
      </c>
      <c r="E6" s="18" t="s">
        <v>21</v>
      </c>
      <c r="F6" s="19">
        <v>6.0</v>
      </c>
      <c r="G6" s="20">
        <v>1577.42</v>
      </c>
      <c r="H6" s="21">
        <v>9464.52</v>
      </c>
      <c r="I6" s="22">
        <f t="shared" si="1"/>
        <v>0</v>
      </c>
      <c r="J6" s="23">
        <f t="shared" si="2"/>
        <v>9464.52</v>
      </c>
    </row>
    <row r="7">
      <c r="A7" s="17" t="s">
        <v>22</v>
      </c>
      <c r="B7" s="18" t="s">
        <v>23</v>
      </c>
      <c r="C7" s="17" t="s">
        <v>24</v>
      </c>
      <c r="D7" s="18" t="s">
        <v>16</v>
      </c>
      <c r="E7" s="18" t="s">
        <v>25</v>
      </c>
      <c r="F7" s="19">
        <v>20.0</v>
      </c>
      <c r="G7" s="20">
        <v>157.66</v>
      </c>
      <c r="H7" s="21">
        <v>3153.2</v>
      </c>
      <c r="I7" s="22">
        <f t="shared" si="1"/>
        <v>0</v>
      </c>
      <c r="J7" s="23">
        <f t="shared" si="2"/>
        <v>3153.2</v>
      </c>
    </row>
    <row r="8">
      <c r="A8" s="17" t="s">
        <v>26</v>
      </c>
      <c r="B8" s="18" t="s">
        <v>27</v>
      </c>
      <c r="C8" s="17" t="s">
        <v>28</v>
      </c>
      <c r="D8" s="18" t="s">
        <v>16</v>
      </c>
      <c r="E8" s="18" t="s">
        <v>25</v>
      </c>
      <c r="F8" s="19">
        <v>40.0</v>
      </c>
      <c r="G8" s="20">
        <v>89.72</v>
      </c>
      <c r="H8" s="21">
        <v>3588.8</v>
      </c>
      <c r="I8" s="22">
        <f t="shared" si="1"/>
        <v>0</v>
      </c>
      <c r="J8" s="23">
        <f t="shared" si="2"/>
        <v>3588.8</v>
      </c>
    </row>
    <row r="9" ht="19.5" customHeight="1">
      <c r="A9" s="8" t="s">
        <v>29</v>
      </c>
      <c r="B9" s="9" t="s">
        <v>30</v>
      </c>
      <c r="C9" s="10"/>
      <c r="D9" s="10"/>
      <c r="E9" s="11"/>
      <c r="F9" s="12">
        <v>1.0</v>
      </c>
      <c r="G9" s="13">
        <v>15083.0</v>
      </c>
      <c r="H9" s="14">
        <v>15083.0</v>
      </c>
      <c r="I9" s="15">
        <f t="shared" si="1"/>
        <v>0</v>
      </c>
      <c r="J9" s="16">
        <f t="shared" si="2"/>
        <v>15083</v>
      </c>
    </row>
    <row r="10">
      <c r="A10" s="17" t="s">
        <v>31</v>
      </c>
      <c r="B10" s="18" t="s">
        <v>32</v>
      </c>
      <c r="C10" s="17" t="s">
        <v>33</v>
      </c>
      <c r="D10" s="18" t="s">
        <v>16</v>
      </c>
      <c r="E10" s="18" t="s">
        <v>34</v>
      </c>
      <c r="F10" s="19">
        <v>1.92</v>
      </c>
      <c r="G10" s="20">
        <v>80.54</v>
      </c>
      <c r="H10" s="21">
        <v>154.64</v>
      </c>
      <c r="I10" s="22">
        <f t="shared" si="1"/>
        <v>0</v>
      </c>
      <c r="J10" s="23">
        <f t="shared" si="2"/>
        <v>154.64</v>
      </c>
    </row>
    <row r="11">
      <c r="A11" s="17" t="s">
        <v>35</v>
      </c>
      <c r="B11" s="18" t="s">
        <v>36</v>
      </c>
      <c r="C11" s="17" t="s">
        <v>37</v>
      </c>
      <c r="D11" s="18" t="s">
        <v>16</v>
      </c>
      <c r="E11" s="18" t="s">
        <v>34</v>
      </c>
      <c r="F11" s="19">
        <v>1.92</v>
      </c>
      <c r="G11" s="20">
        <v>151.43</v>
      </c>
      <c r="H11" s="21">
        <v>290.75</v>
      </c>
      <c r="I11" s="22">
        <f t="shared" si="1"/>
        <v>0</v>
      </c>
      <c r="J11" s="23">
        <f t="shared" si="2"/>
        <v>290.75</v>
      </c>
    </row>
    <row r="12">
      <c r="A12" s="17" t="s">
        <v>38</v>
      </c>
      <c r="B12" s="18" t="s">
        <v>39</v>
      </c>
      <c r="C12" s="17" t="s">
        <v>40</v>
      </c>
      <c r="D12" s="18" t="s">
        <v>16</v>
      </c>
      <c r="E12" s="18" t="s">
        <v>41</v>
      </c>
      <c r="F12" s="19">
        <v>210.0</v>
      </c>
      <c r="G12" s="20">
        <v>3.69</v>
      </c>
      <c r="H12" s="21">
        <v>774.9</v>
      </c>
      <c r="I12" s="22">
        <f t="shared" si="1"/>
        <v>0</v>
      </c>
      <c r="J12" s="23">
        <f t="shared" si="2"/>
        <v>774.9</v>
      </c>
    </row>
    <row r="13">
      <c r="A13" s="17" t="s">
        <v>42</v>
      </c>
      <c r="B13" s="18" t="s">
        <v>43</v>
      </c>
      <c r="C13" s="17" t="s">
        <v>44</v>
      </c>
      <c r="D13" s="18" t="s">
        <v>16</v>
      </c>
      <c r="E13" s="18" t="s">
        <v>17</v>
      </c>
      <c r="F13" s="19">
        <v>72.0</v>
      </c>
      <c r="G13" s="20">
        <v>11.32</v>
      </c>
      <c r="H13" s="21">
        <v>815.04</v>
      </c>
      <c r="I13" s="22">
        <f t="shared" si="1"/>
        <v>0</v>
      </c>
      <c r="J13" s="23">
        <f t="shared" si="2"/>
        <v>815.04</v>
      </c>
    </row>
    <row r="14">
      <c r="A14" s="17" t="s">
        <v>45</v>
      </c>
      <c r="B14" s="18" t="s">
        <v>46</v>
      </c>
      <c r="C14" s="17" t="s">
        <v>47</v>
      </c>
      <c r="D14" s="18" t="s">
        <v>16</v>
      </c>
      <c r="E14" s="18" t="s">
        <v>17</v>
      </c>
      <c r="F14" s="19">
        <v>20.16</v>
      </c>
      <c r="G14" s="20">
        <v>13.46</v>
      </c>
      <c r="H14" s="21">
        <v>271.35</v>
      </c>
      <c r="I14" s="22">
        <f t="shared" si="1"/>
        <v>0</v>
      </c>
      <c r="J14" s="23">
        <f t="shared" si="2"/>
        <v>271.35</v>
      </c>
    </row>
    <row r="15">
      <c r="A15" s="17" t="s">
        <v>48</v>
      </c>
      <c r="B15" s="18" t="s">
        <v>49</v>
      </c>
      <c r="C15" s="17" t="s">
        <v>50</v>
      </c>
      <c r="D15" s="18" t="s">
        <v>16</v>
      </c>
      <c r="E15" s="18" t="s">
        <v>17</v>
      </c>
      <c r="F15" s="19">
        <v>1.95</v>
      </c>
      <c r="G15" s="20">
        <v>34.77</v>
      </c>
      <c r="H15" s="21">
        <v>67.8</v>
      </c>
      <c r="I15" s="22">
        <f t="shared" si="1"/>
        <v>0</v>
      </c>
      <c r="J15" s="23">
        <f t="shared" si="2"/>
        <v>67.8</v>
      </c>
    </row>
    <row r="16">
      <c r="A16" s="17" t="s">
        <v>51</v>
      </c>
      <c r="B16" s="18" t="s">
        <v>52</v>
      </c>
      <c r="C16" s="17" t="s">
        <v>53</v>
      </c>
      <c r="D16" s="18" t="s">
        <v>16</v>
      </c>
      <c r="E16" s="18" t="s">
        <v>54</v>
      </c>
      <c r="F16" s="19">
        <v>300.0</v>
      </c>
      <c r="G16" s="20">
        <v>0.95</v>
      </c>
      <c r="H16" s="21">
        <v>285.0</v>
      </c>
      <c r="I16" s="22">
        <f t="shared" si="1"/>
        <v>0</v>
      </c>
      <c r="J16" s="23">
        <f t="shared" si="2"/>
        <v>285</v>
      </c>
    </row>
    <row r="17">
      <c r="A17" s="17" t="s">
        <v>55</v>
      </c>
      <c r="B17" s="18" t="s">
        <v>56</v>
      </c>
      <c r="C17" s="17" t="s">
        <v>57</v>
      </c>
      <c r="D17" s="18" t="s">
        <v>16</v>
      </c>
      <c r="E17" s="18" t="s">
        <v>41</v>
      </c>
      <c r="F17" s="19">
        <v>4300.0</v>
      </c>
      <c r="G17" s="20">
        <v>0.77</v>
      </c>
      <c r="H17" s="21">
        <v>3311.0</v>
      </c>
      <c r="I17" s="22">
        <f t="shared" si="1"/>
        <v>0</v>
      </c>
      <c r="J17" s="23">
        <f t="shared" si="2"/>
        <v>3311</v>
      </c>
    </row>
    <row r="18">
      <c r="A18" s="17" t="s">
        <v>58</v>
      </c>
      <c r="B18" s="18" t="s">
        <v>59</v>
      </c>
      <c r="C18" s="17" t="s">
        <v>60</v>
      </c>
      <c r="D18" s="18" t="s">
        <v>16</v>
      </c>
      <c r="E18" s="18" t="s">
        <v>41</v>
      </c>
      <c r="F18" s="19">
        <v>200.0</v>
      </c>
      <c r="G18" s="20">
        <v>0.71</v>
      </c>
      <c r="H18" s="21">
        <v>142.0</v>
      </c>
      <c r="I18" s="22">
        <f t="shared" si="1"/>
        <v>0</v>
      </c>
      <c r="J18" s="23">
        <f t="shared" si="2"/>
        <v>142</v>
      </c>
    </row>
    <row r="19">
      <c r="A19" s="17" t="s">
        <v>61</v>
      </c>
      <c r="B19" s="18" t="s">
        <v>62</v>
      </c>
      <c r="C19" s="17" t="s">
        <v>63</v>
      </c>
      <c r="D19" s="18" t="s">
        <v>16</v>
      </c>
      <c r="E19" s="18" t="s">
        <v>54</v>
      </c>
      <c r="F19" s="19">
        <v>1.0</v>
      </c>
      <c r="G19" s="20">
        <v>17.82</v>
      </c>
      <c r="H19" s="21">
        <v>17.82</v>
      </c>
      <c r="I19" s="22">
        <f t="shared" si="1"/>
        <v>0</v>
      </c>
      <c r="J19" s="23">
        <f t="shared" si="2"/>
        <v>17.82</v>
      </c>
    </row>
    <row r="20">
      <c r="A20" s="17" t="s">
        <v>64</v>
      </c>
      <c r="B20" s="18" t="s">
        <v>65</v>
      </c>
      <c r="C20" s="17" t="s">
        <v>66</v>
      </c>
      <c r="D20" s="18" t="s">
        <v>16</v>
      </c>
      <c r="E20" s="18" t="s">
        <v>54</v>
      </c>
      <c r="F20" s="19">
        <v>1.0</v>
      </c>
      <c r="G20" s="20">
        <v>12.98</v>
      </c>
      <c r="H20" s="21">
        <v>12.98</v>
      </c>
      <c r="I20" s="22">
        <f t="shared" si="1"/>
        <v>0</v>
      </c>
      <c r="J20" s="23">
        <f t="shared" si="2"/>
        <v>12.98</v>
      </c>
    </row>
    <row r="21" ht="15.75" customHeight="1">
      <c r="A21" s="17" t="s">
        <v>67</v>
      </c>
      <c r="B21" s="18" t="s">
        <v>68</v>
      </c>
      <c r="C21" s="17" t="s">
        <v>69</v>
      </c>
      <c r="D21" s="18" t="s">
        <v>16</v>
      </c>
      <c r="E21" s="18" t="s">
        <v>17</v>
      </c>
      <c r="F21" s="19">
        <v>240.0</v>
      </c>
      <c r="G21" s="20">
        <v>4.27</v>
      </c>
      <c r="H21" s="21">
        <v>1024.8</v>
      </c>
      <c r="I21" s="22">
        <f t="shared" si="1"/>
        <v>0</v>
      </c>
      <c r="J21" s="23">
        <f t="shared" si="2"/>
        <v>1024.8</v>
      </c>
    </row>
    <row r="22" ht="15.75" customHeight="1">
      <c r="A22" s="17" t="s">
        <v>70</v>
      </c>
      <c r="B22" s="18" t="s">
        <v>71</v>
      </c>
      <c r="C22" s="17" t="s">
        <v>72</v>
      </c>
      <c r="D22" s="18" t="s">
        <v>73</v>
      </c>
      <c r="E22" s="18" t="s">
        <v>17</v>
      </c>
      <c r="F22" s="19">
        <v>240.0</v>
      </c>
      <c r="G22" s="20">
        <v>12.47</v>
      </c>
      <c r="H22" s="21">
        <v>2992.8</v>
      </c>
      <c r="I22" s="22">
        <f t="shared" si="1"/>
        <v>0</v>
      </c>
      <c r="J22" s="23">
        <f t="shared" si="2"/>
        <v>2992.8</v>
      </c>
    </row>
    <row r="23" ht="15.75" customHeight="1">
      <c r="A23" s="17" t="s">
        <v>74</v>
      </c>
      <c r="B23" s="18" t="s">
        <v>75</v>
      </c>
      <c r="C23" s="17" t="s">
        <v>76</v>
      </c>
      <c r="D23" s="18" t="s">
        <v>77</v>
      </c>
      <c r="E23" s="18" t="s">
        <v>78</v>
      </c>
      <c r="F23" s="19">
        <v>20.0</v>
      </c>
      <c r="G23" s="20">
        <v>15.55</v>
      </c>
      <c r="H23" s="21">
        <v>311.0</v>
      </c>
      <c r="I23" s="22">
        <f t="shared" si="1"/>
        <v>0</v>
      </c>
      <c r="J23" s="23">
        <f t="shared" si="2"/>
        <v>311</v>
      </c>
    </row>
    <row r="24" ht="15.75" customHeight="1">
      <c r="A24" s="17" t="s">
        <v>79</v>
      </c>
      <c r="B24" s="18" t="s">
        <v>80</v>
      </c>
      <c r="C24" s="17" t="s">
        <v>81</v>
      </c>
      <c r="D24" s="18" t="s">
        <v>16</v>
      </c>
      <c r="E24" s="18" t="s">
        <v>17</v>
      </c>
      <c r="F24" s="19">
        <v>78.0</v>
      </c>
      <c r="G24" s="20">
        <v>35.64</v>
      </c>
      <c r="H24" s="21">
        <v>2779.92</v>
      </c>
      <c r="I24" s="22">
        <f t="shared" si="1"/>
        <v>0</v>
      </c>
      <c r="J24" s="23">
        <f t="shared" si="2"/>
        <v>2779.92</v>
      </c>
    </row>
    <row r="25" ht="15.75" customHeight="1">
      <c r="A25" s="17" t="s">
        <v>82</v>
      </c>
      <c r="B25" s="18" t="s">
        <v>83</v>
      </c>
      <c r="C25" s="17" t="s">
        <v>84</v>
      </c>
      <c r="D25" s="18" t="s">
        <v>73</v>
      </c>
      <c r="E25" s="18" t="s">
        <v>17</v>
      </c>
      <c r="F25" s="19">
        <v>105.0</v>
      </c>
      <c r="G25" s="20">
        <v>17.44</v>
      </c>
      <c r="H25" s="21">
        <v>1831.2</v>
      </c>
      <c r="I25" s="22">
        <f t="shared" si="1"/>
        <v>0</v>
      </c>
      <c r="J25" s="23">
        <f t="shared" si="2"/>
        <v>1831.2</v>
      </c>
    </row>
    <row r="26" ht="19.5" customHeight="1">
      <c r="A26" s="8" t="s">
        <v>85</v>
      </c>
      <c r="B26" s="9" t="s">
        <v>86</v>
      </c>
      <c r="C26" s="10"/>
      <c r="D26" s="10"/>
      <c r="E26" s="11"/>
      <c r="F26" s="12">
        <v>1.0</v>
      </c>
      <c r="G26" s="13">
        <v>492.28</v>
      </c>
      <c r="H26" s="14">
        <v>492.28</v>
      </c>
      <c r="I26" s="15">
        <f t="shared" si="1"/>
        <v>0</v>
      </c>
      <c r="J26" s="16">
        <f t="shared" si="2"/>
        <v>492.28</v>
      </c>
    </row>
    <row r="27" ht="15.75" customHeight="1">
      <c r="A27" s="17" t="s">
        <v>87</v>
      </c>
      <c r="B27" s="18" t="s">
        <v>88</v>
      </c>
      <c r="C27" s="17" t="s">
        <v>89</v>
      </c>
      <c r="D27" s="18" t="s">
        <v>16</v>
      </c>
      <c r="E27" s="18" t="s">
        <v>17</v>
      </c>
      <c r="F27" s="19">
        <v>4.0</v>
      </c>
      <c r="G27" s="20">
        <v>123.07</v>
      </c>
      <c r="H27" s="21">
        <v>492.28</v>
      </c>
      <c r="I27" s="22">
        <f t="shared" si="1"/>
        <v>0</v>
      </c>
      <c r="J27" s="23">
        <f t="shared" si="2"/>
        <v>492.28</v>
      </c>
    </row>
    <row r="28" ht="19.5" customHeight="1">
      <c r="A28" s="8" t="s">
        <v>90</v>
      </c>
      <c r="B28" s="9" t="s">
        <v>91</v>
      </c>
      <c r="C28" s="10"/>
      <c r="D28" s="10"/>
      <c r="E28" s="11"/>
      <c r="F28" s="12">
        <v>1.0</v>
      </c>
      <c r="G28" s="13">
        <v>722.92</v>
      </c>
      <c r="H28" s="14">
        <v>722.92</v>
      </c>
      <c r="I28" s="15">
        <f t="shared" si="1"/>
        <v>0</v>
      </c>
      <c r="J28" s="16">
        <f t="shared" si="2"/>
        <v>722.92</v>
      </c>
    </row>
    <row r="29" ht="19.5" customHeight="1">
      <c r="A29" s="8" t="s">
        <v>92</v>
      </c>
      <c r="B29" s="9" t="s">
        <v>93</v>
      </c>
      <c r="C29" s="10"/>
      <c r="D29" s="10"/>
      <c r="E29" s="11"/>
      <c r="F29" s="12">
        <v>1.0</v>
      </c>
      <c r="G29" s="13">
        <v>398.36</v>
      </c>
      <c r="H29" s="14">
        <v>398.36</v>
      </c>
      <c r="I29" s="15">
        <f t="shared" si="1"/>
        <v>0</v>
      </c>
      <c r="J29" s="16">
        <f t="shared" si="2"/>
        <v>398.36</v>
      </c>
    </row>
    <row r="30" ht="15.75" customHeight="1">
      <c r="A30" s="17" t="s">
        <v>94</v>
      </c>
      <c r="B30" s="18" t="s">
        <v>95</v>
      </c>
      <c r="C30" s="17" t="s">
        <v>96</v>
      </c>
      <c r="D30" s="18" t="s">
        <v>16</v>
      </c>
      <c r="E30" s="18" t="s">
        <v>17</v>
      </c>
      <c r="F30" s="19">
        <v>4.0</v>
      </c>
      <c r="G30" s="20">
        <v>6.32</v>
      </c>
      <c r="H30" s="21">
        <v>25.28</v>
      </c>
      <c r="I30" s="22">
        <f t="shared" si="1"/>
        <v>0</v>
      </c>
      <c r="J30" s="23">
        <f t="shared" si="2"/>
        <v>25.28</v>
      </c>
    </row>
    <row r="31" ht="15.75" customHeight="1">
      <c r="A31" s="17" t="s">
        <v>97</v>
      </c>
      <c r="B31" s="18" t="s">
        <v>98</v>
      </c>
      <c r="C31" s="17" t="s">
        <v>99</v>
      </c>
      <c r="D31" s="18" t="s">
        <v>16</v>
      </c>
      <c r="E31" s="18" t="s">
        <v>17</v>
      </c>
      <c r="F31" s="19">
        <v>4.0</v>
      </c>
      <c r="G31" s="20">
        <v>48.81</v>
      </c>
      <c r="H31" s="21">
        <v>195.24</v>
      </c>
      <c r="I31" s="22">
        <f t="shared" si="1"/>
        <v>0</v>
      </c>
      <c r="J31" s="23">
        <f t="shared" si="2"/>
        <v>195.24</v>
      </c>
    </row>
    <row r="32" ht="15.75" customHeight="1">
      <c r="A32" s="17" t="s">
        <v>100</v>
      </c>
      <c r="B32" s="18" t="s">
        <v>101</v>
      </c>
      <c r="C32" s="17" t="s">
        <v>102</v>
      </c>
      <c r="D32" s="18" t="s">
        <v>16</v>
      </c>
      <c r="E32" s="18" t="s">
        <v>17</v>
      </c>
      <c r="F32" s="19">
        <v>4.0</v>
      </c>
      <c r="G32" s="20">
        <v>44.46</v>
      </c>
      <c r="H32" s="21">
        <v>177.84</v>
      </c>
      <c r="I32" s="22">
        <f t="shared" si="1"/>
        <v>0</v>
      </c>
      <c r="J32" s="23">
        <f t="shared" si="2"/>
        <v>177.84</v>
      </c>
    </row>
    <row r="33" ht="19.5" customHeight="1">
      <c r="A33" s="8" t="s">
        <v>103</v>
      </c>
      <c r="B33" s="9" t="s">
        <v>104</v>
      </c>
      <c r="C33" s="10"/>
      <c r="D33" s="10"/>
      <c r="E33" s="11"/>
      <c r="F33" s="12">
        <v>1.0</v>
      </c>
      <c r="G33" s="13">
        <v>324.56</v>
      </c>
      <c r="H33" s="14">
        <v>324.56</v>
      </c>
      <c r="I33" s="15">
        <f t="shared" si="1"/>
        <v>0</v>
      </c>
      <c r="J33" s="16">
        <f t="shared" si="2"/>
        <v>324.56</v>
      </c>
    </row>
    <row r="34" ht="15.75" customHeight="1">
      <c r="A34" s="17" t="s">
        <v>105</v>
      </c>
      <c r="B34" s="18" t="s">
        <v>95</v>
      </c>
      <c r="C34" s="17" t="s">
        <v>96</v>
      </c>
      <c r="D34" s="18" t="s">
        <v>16</v>
      </c>
      <c r="E34" s="18" t="s">
        <v>17</v>
      </c>
      <c r="F34" s="19">
        <v>4.0</v>
      </c>
      <c r="G34" s="20">
        <v>6.32</v>
      </c>
      <c r="H34" s="21">
        <v>25.28</v>
      </c>
      <c r="I34" s="22">
        <f t="shared" si="1"/>
        <v>0</v>
      </c>
      <c r="J34" s="23">
        <f t="shared" si="2"/>
        <v>25.28</v>
      </c>
    </row>
    <row r="35" ht="15.75" customHeight="1">
      <c r="A35" s="17" t="s">
        <v>106</v>
      </c>
      <c r="B35" s="18" t="s">
        <v>107</v>
      </c>
      <c r="C35" s="17" t="s">
        <v>108</v>
      </c>
      <c r="D35" s="18" t="s">
        <v>16</v>
      </c>
      <c r="E35" s="18" t="s">
        <v>17</v>
      </c>
      <c r="F35" s="19">
        <v>4.0</v>
      </c>
      <c r="G35" s="20">
        <v>74.82</v>
      </c>
      <c r="H35" s="21">
        <v>299.28</v>
      </c>
      <c r="I35" s="22">
        <f t="shared" si="1"/>
        <v>0</v>
      </c>
      <c r="J35" s="23">
        <f t="shared" si="2"/>
        <v>299.28</v>
      </c>
    </row>
    <row r="36" ht="19.5" customHeight="1">
      <c r="A36" s="8" t="s">
        <v>109</v>
      </c>
      <c r="B36" s="9" t="s">
        <v>110</v>
      </c>
      <c r="C36" s="10"/>
      <c r="D36" s="10"/>
      <c r="E36" s="11"/>
      <c r="F36" s="12">
        <v>1.0</v>
      </c>
      <c r="G36" s="13">
        <v>104941.89</v>
      </c>
      <c r="H36" s="14">
        <v>104941.89</v>
      </c>
      <c r="I36" s="15">
        <f t="shared" si="1"/>
        <v>0</v>
      </c>
      <c r="J36" s="16">
        <f t="shared" si="2"/>
        <v>104941.89</v>
      </c>
    </row>
    <row r="37" ht="15.75" customHeight="1">
      <c r="A37" s="17" t="s">
        <v>111</v>
      </c>
      <c r="B37" s="18" t="s">
        <v>112</v>
      </c>
      <c r="C37" s="17" t="s">
        <v>113</v>
      </c>
      <c r="D37" s="18" t="s">
        <v>16</v>
      </c>
      <c r="E37" s="18" t="s">
        <v>17</v>
      </c>
      <c r="F37" s="19">
        <v>254.74</v>
      </c>
      <c r="G37" s="20">
        <v>68.72</v>
      </c>
      <c r="H37" s="21">
        <v>17505.73</v>
      </c>
      <c r="I37" s="22">
        <f t="shared" si="1"/>
        <v>0</v>
      </c>
      <c r="J37" s="23">
        <f t="shared" si="2"/>
        <v>17505.73</v>
      </c>
    </row>
    <row r="38" ht="15.75" customHeight="1">
      <c r="A38" s="17" t="s">
        <v>114</v>
      </c>
      <c r="B38" s="18" t="s">
        <v>115</v>
      </c>
      <c r="C38" s="17" t="s">
        <v>116</v>
      </c>
      <c r="D38" s="18" t="s">
        <v>16</v>
      </c>
      <c r="E38" s="18" t="s">
        <v>17</v>
      </c>
      <c r="F38" s="19">
        <v>17.64</v>
      </c>
      <c r="G38" s="20">
        <v>60.95</v>
      </c>
      <c r="H38" s="21">
        <v>1075.16</v>
      </c>
      <c r="I38" s="22">
        <f t="shared" si="1"/>
        <v>0</v>
      </c>
      <c r="J38" s="23">
        <f t="shared" si="2"/>
        <v>1075.16</v>
      </c>
    </row>
    <row r="39" ht="15.75" customHeight="1">
      <c r="A39" s="17" t="s">
        <v>117</v>
      </c>
      <c r="B39" s="18" t="s">
        <v>118</v>
      </c>
      <c r="C39" s="17" t="s">
        <v>119</v>
      </c>
      <c r="D39" s="18" t="s">
        <v>16</v>
      </c>
      <c r="E39" s="18" t="s">
        <v>17</v>
      </c>
      <c r="F39" s="19">
        <v>17.64</v>
      </c>
      <c r="G39" s="20">
        <v>123.99</v>
      </c>
      <c r="H39" s="21">
        <v>2187.18</v>
      </c>
      <c r="I39" s="22">
        <f t="shared" si="1"/>
        <v>0</v>
      </c>
      <c r="J39" s="23">
        <f t="shared" si="2"/>
        <v>2187.18</v>
      </c>
    </row>
    <row r="40" ht="15.75" customHeight="1">
      <c r="A40" s="17" t="s">
        <v>120</v>
      </c>
      <c r="B40" s="18" t="s">
        <v>121</v>
      </c>
      <c r="C40" s="17" t="s">
        <v>122</v>
      </c>
      <c r="D40" s="18" t="s">
        <v>123</v>
      </c>
      <c r="E40" s="18" t="s">
        <v>78</v>
      </c>
      <c r="F40" s="19">
        <v>254.74</v>
      </c>
      <c r="G40" s="20">
        <v>251.06</v>
      </c>
      <c r="H40" s="21">
        <v>63955.02</v>
      </c>
      <c r="I40" s="22">
        <f t="shared" si="1"/>
        <v>0</v>
      </c>
      <c r="J40" s="23">
        <f t="shared" si="2"/>
        <v>63955.02</v>
      </c>
    </row>
    <row r="41" ht="15.75" customHeight="1">
      <c r="A41" s="17" t="s">
        <v>124</v>
      </c>
      <c r="B41" s="18" t="s">
        <v>125</v>
      </c>
      <c r="C41" s="17" t="s">
        <v>126</v>
      </c>
      <c r="D41" s="18" t="s">
        <v>123</v>
      </c>
      <c r="E41" s="18" t="s">
        <v>78</v>
      </c>
      <c r="F41" s="19">
        <v>9.25</v>
      </c>
      <c r="G41" s="20">
        <v>181.54</v>
      </c>
      <c r="H41" s="21">
        <v>1679.25</v>
      </c>
      <c r="I41" s="22">
        <f t="shared" si="1"/>
        <v>0</v>
      </c>
      <c r="J41" s="23">
        <f t="shared" si="2"/>
        <v>1679.25</v>
      </c>
    </row>
    <row r="42" ht="15.75" customHeight="1">
      <c r="A42" s="17" t="s">
        <v>127</v>
      </c>
      <c r="B42" s="18" t="s">
        <v>128</v>
      </c>
      <c r="C42" s="17" t="s">
        <v>129</v>
      </c>
      <c r="D42" s="18" t="s">
        <v>16</v>
      </c>
      <c r="E42" s="18" t="s">
        <v>41</v>
      </c>
      <c r="F42" s="19">
        <v>209.25</v>
      </c>
      <c r="G42" s="20">
        <v>88.6</v>
      </c>
      <c r="H42" s="21">
        <v>18539.55</v>
      </c>
      <c r="I42" s="22">
        <f t="shared" si="1"/>
        <v>0</v>
      </c>
      <c r="J42" s="23">
        <f t="shared" si="2"/>
        <v>18539.55</v>
      </c>
    </row>
    <row r="43" ht="19.5" customHeight="1">
      <c r="A43" s="8" t="s">
        <v>130</v>
      </c>
      <c r="B43" s="9" t="s">
        <v>131</v>
      </c>
      <c r="C43" s="10"/>
      <c r="D43" s="10"/>
      <c r="E43" s="11"/>
      <c r="F43" s="12">
        <v>1.0</v>
      </c>
      <c r="G43" s="13">
        <v>1027.99</v>
      </c>
      <c r="H43" s="14">
        <v>1027.99</v>
      </c>
      <c r="I43" s="15">
        <f t="shared" si="1"/>
        <v>0</v>
      </c>
      <c r="J43" s="16">
        <f t="shared" si="2"/>
        <v>1027.99</v>
      </c>
    </row>
    <row r="44" ht="15.75" customHeight="1">
      <c r="A44" s="17" t="s">
        <v>132</v>
      </c>
      <c r="B44" s="18" t="s">
        <v>133</v>
      </c>
      <c r="C44" s="17" t="s">
        <v>134</v>
      </c>
      <c r="D44" s="18" t="s">
        <v>16</v>
      </c>
      <c r="E44" s="18" t="s">
        <v>41</v>
      </c>
      <c r="F44" s="19">
        <v>3.5</v>
      </c>
      <c r="G44" s="20">
        <v>293.71</v>
      </c>
      <c r="H44" s="21">
        <v>1027.99</v>
      </c>
      <c r="I44" s="22">
        <f t="shared" si="1"/>
        <v>0</v>
      </c>
      <c r="J44" s="23">
        <f t="shared" si="2"/>
        <v>1027.99</v>
      </c>
    </row>
    <row r="45" ht="19.5" customHeight="1">
      <c r="A45" s="8" t="s">
        <v>135</v>
      </c>
      <c r="B45" s="9" t="s">
        <v>136</v>
      </c>
      <c r="C45" s="10"/>
      <c r="D45" s="10"/>
      <c r="E45" s="11"/>
      <c r="F45" s="12">
        <v>1.0</v>
      </c>
      <c r="G45" s="13">
        <v>43912.67</v>
      </c>
      <c r="H45" s="14">
        <v>43912.67</v>
      </c>
      <c r="I45" s="15">
        <f t="shared" si="1"/>
        <v>0</v>
      </c>
      <c r="J45" s="16">
        <f t="shared" si="2"/>
        <v>43912.67</v>
      </c>
    </row>
    <row r="46" ht="19.5" customHeight="1">
      <c r="A46" s="8" t="s">
        <v>137</v>
      </c>
      <c r="B46" s="9" t="s">
        <v>138</v>
      </c>
      <c r="C46" s="10"/>
      <c r="D46" s="10"/>
      <c r="E46" s="11"/>
      <c r="F46" s="12">
        <v>1.0</v>
      </c>
      <c r="G46" s="13">
        <v>5705.16</v>
      </c>
      <c r="H46" s="14">
        <v>5705.16</v>
      </c>
      <c r="I46" s="15">
        <f t="shared" si="1"/>
        <v>0</v>
      </c>
      <c r="J46" s="16">
        <f t="shared" si="2"/>
        <v>5705.16</v>
      </c>
    </row>
    <row r="47" ht="15.75" customHeight="1">
      <c r="A47" s="17" t="s">
        <v>139</v>
      </c>
      <c r="B47" s="18" t="s">
        <v>140</v>
      </c>
      <c r="C47" s="17" t="s">
        <v>141</v>
      </c>
      <c r="D47" s="18" t="s">
        <v>16</v>
      </c>
      <c r="E47" s="18" t="s">
        <v>17</v>
      </c>
      <c r="F47" s="19">
        <v>5.28</v>
      </c>
      <c r="G47" s="20">
        <v>549.27</v>
      </c>
      <c r="H47" s="21">
        <v>2900.15</v>
      </c>
      <c r="I47" s="22">
        <f t="shared" si="1"/>
        <v>0</v>
      </c>
      <c r="J47" s="23">
        <f t="shared" si="2"/>
        <v>2900.15</v>
      </c>
    </row>
    <row r="48" ht="15.75" customHeight="1">
      <c r="A48" s="17" t="s">
        <v>142</v>
      </c>
      <c r="B48" s="18" t="s">
        <v>143</v>
      </c>
      <c r="C48" s="17" t="s">
        <v>144</v>
      </c>
      <c r="D48" s="18" t="s">
        <v>16</v>
      </c>
      <c r="E48" s="18" t="s">
        <v>17</v>
      </c>
      <c r="F48" s="19">
        <v>1.47</v>
      </c>
      <c r="G48" s="20">
        <v>928.94</v>
      </c>
      <c r="H48" s="21">
        <v>1365.54</v>
      </c>
      <c r="I48" s="22">
        <f t="shared" si="1"/>
        <v>0</v>
      </c>
      <c r="J48" s="23">
        <f t="shared" si="2"/>
        <v>1365.54</v>
      </c>
    </row>
    <row r="49" ht="15.75" customHeight="1">
      <c r="A49" s="17" t="s">
        <v>145</v>
      </c>
      <c r="B49" s="18" t="s">
        <v>146</v>
      </c>
      <c r="C49" s="17" t="s">
        <v>147</v>
      </c>
      <c r="D49" s="18" t="s">
        <v>16</v>
      </c>
      <c r="E49" s="18" t="s">
        <v>41</v>
      </c>
      <c r="F49" s="19">
        <v>16.8</v>
      </c>
      <c r="G49" s="20">
        <v>40.05</v>
      </c>
      <c r="H49" s="21">
        <v>672.84</v>
      </c>
      <c r="I49" s="22">
        <f t="shared" si="1"/>
        <v>0</v>
      </c>
      <c r="J49" s="23">
        <f t="shared" si="2"/>
        <v>672.84</v>
      </c>
    </row>
    <row r="50" ht="15.75" customHeight="1">
      <c r="A50" s="17" t="s">
        <v>148</v>
      </c>
      <c r="B50" s="18" t="s">
        <v>149</v>
      </c>
      <c r="C50" s="17" t="s">
        <v>150</v>
      </c>
      <c r="D50" s="18" t="s">
        <v>16</v>
      </c>
      <c r="E50" s="18" t="s">
        <v>41</v>
      </c>
      <c r="F50" s="19">
        <v>16.8</v>
      </c>
      <c r="G50" s="20">
        <v>28.09</v>
      </c>
      <c r="H50" s="21">
        <v>471.91</v>
      </c>
      <c r="I50" s="22">
        <f t="shared" si="1"/>
        <v>0</v>
      </c>
      <c r="J50" s="23">
        <f t="shared" si="2"/>
        <v>471.91</v>
      </c>
    </row>
    <row r="51" ht="15.75" customHeight="1">
      <c r="A51" s="17" t="s">
        <v>151</v>
      </c>
      <c r="B51" s="18" t="s">
        <v>152</v>
      </c>
      <c r="C51" s="17" t="s">
        <v>153</v>
      </c>
      <c r="D51" s="18" t="s">
        <v>16</v>
      </c>
      <c r="E51" s="18" t="s">
        <v>25</v>
      </c>
      <c r="F51" s="19">
        <v>8.0</v>
      </c>
      <c r="G51" s="20">
        <v>36.84</v>
      </c>
      <c r="H51" s="21">
        <v>294.72</v>
      </c>
      <c r="I51" s="22">
        <f t="shared" si="1"/>
        <v>0</v>
      </c>
      <c r="J51" s="23">
        <f t="shared" si="2"/>
        <v>294.72</v>
      </c>
    </row>
    <row r="52" ht="19.5" customHeight="1">
      <c r="A52" s="8" t="s">
        <v>154</v>
      </c>
      <c r="B52" s="9" t="s">
        <v>155</v>
      </c>
      <c r="C52" s="10"/>
      <c r="D52" s="10"/>
      <c r="E52" s="11"/>
      <c r="F52" s="12">
        <v>1.0</v>
      </c>
      <c r="G52" s="13">
        <v>38207.51</v>
      </c>
      <c r="H52" s="14">
        <v>38207.51</v>
      </c>
      <c r="I52" s="15">
        <f t="shared" si="1"/>
        <v>0</v>
      </c>
      <c r="J52" s="16">
        <f t="shared" si="2"/>
        <v>38207.51</v>
      </c>
    </row>
    <row r="53" ht="19.5" customHeight="1">
      <c r="A53" s="8" t="s">
        <v>156</v>
      </c>
      <c r="B53" s="9" t="s">
        <v>157</v>
      </c>
      <c r="C53" s="10"/>
      <c r="D53" s="10"/>
      <c r="E53" s="11"/>
      <c r="F53" s="12">
        <v>1.0</v>
      </c>
      <c r="G53" s="13">
        <v>1218.72</v>
      </c>
      <c r="H53" s="14">
        <v>1218.72</v>
      </c>
      <c r="I53" s="15">
        <f t="shared" si="1"/>
        <v>0</v>
      </c>
      <c r="J53" s="16">
        <f t="shared" si="2"/>
        <v>1218.72</v>
      </c>
    </row>
    <row r="54" ht="15.75" customHeight="1">
      <c r="A54" s="17" t="s">
        <v>158</v>
      </c>
      <c r="B54" s="18" t="s">
        <v>159</v>
      </c>
      <c r="C54" s="17" t="s">
        <v>160</v>
      </c>
      <c r="D54" s="18" t="s">
        <v>16</v>
      </c>
      <c r="E54" s="18" t="s">
        <v>17</v>
      </c>
      <c r="F54" s="19">
        <v>12.0</v>
      </c>
      <c r="G54" s="20">
        <v>13.39</v>
      </c>
      <c r="H54" s="21">
        <v>160.68</v>
      </c>
      <c r="I54" s="22">
        <f t="shared" si="1"/>
        <v>0</v>
      </c>
      <c r="J54" s="23">
        <f t="shared" si="2"/>
        <v>160.68</v>
      </c>
    </row>
    <row r="55" ht="15.75" customHeight="1">
      <c r="A55" s="17" t="s">
        <v>161</v>
      </c>
      <c r="B55" s="18" t="s">
        <v>162</v>
      </c>
      <c r="C55" s="17" t="s">
        <v>163</v>
      </c>
      <c r="D55" s="18" t="s">
        <v>16</v>
      </c>
      <c r="E55" s="18" t="s">
        <v>17</v>
      </c>
      <c r="F55" s="19">
        <v>12.0</v>
      </c>
      <c r="G55" s="20">
        <v>20.74</v>
      </c>
      <c r="H55" s="21">
        <v>248.88</v>
      </c>
      <c r="I55" s="22">
        <f t="shared" si="1"/>
        <v>0</v>
      </c>
      <c r="J55" s="23">
        <f t="shared" si="2"/>
        <v>248.88</v>
      </c>
    </row>
    <row r="56" ht="15.75" customHeight="1">
      <c r="A56" s="17" t="s">
        <v>164</v>
      </c>
      <c r="B56" s="18" t="s">
        <v>165</v>
      </c>
      <c r="C56" s="17" t="s">
        <v>166</v>
      </c>
      <c r="D56" s="18" t="s">
        <v>16</v>
      </c>
      <c r="E56" s="18" t="s">
        <v>17</v>
      </c>
      <c r="F56" s="19">
        <v>12.0</v>
      </c>
      <c r="G56" s="20">
        <v>67.43</v>
      </c>
      <c r="H56" s="21">
        <v>809.16</v>
      </c>
      <c r="I56" s="22">
        <f t="shared" si="1"/>
        <v>0</v>
      </c>
      <c r="J56" s="23">
        <f t="shared" si="2"/>
        <v>809.16</v>
      </c>
    </row>
    <row r="57" ht="19.5" customHeight="1">
      <c r="A57" s="8" t="s">
        <v>167</v>
      </c>
      <c r="B57" s="9" t="s">
        <v>168</v>
      </c>
      <c r="C57" s="10"/>
      <c r="D57" s="10"/>
      <c r="E57" s="11"/>
      <c r="F57" s="12">
        <v>1.0</v>
      </c>
      <c r="G57" s="13">
        <v>36988.79</v>
      </c>
      <c r="H57" s="14">
        <v>36988.79</v>
      </c>
      <c r="I57" s="15">
        <f t="shared" si="1"/>
        <v>0</v>
      </c>
      <c r="J57" s="16">
        <f t="shared" si="2"/>
        <v>36988.79</v>
      </c>
    </row>
    <row r="58" ht="15.75" customHeight="1">
      <c r="A58" s="17" t="s">
        <v>169</v>
      </c>
      <c r="B58" s="18" t="s">
        <v>170</v>
      </c>
      <c r="C58" s="17" t="s">
        <v>171</v>
      </c>
      <c r="D58" s="18" t="s">
        <v>16</v>
      </c>
      <c r="E58" s="18" t="s">
        <v>54</v>
      </c>
      <c r="F58" s="19">
        <v>8.0</v>
      </c>
      <c r="G58" s="20">
        <v>1766.05</v>
      </c>
      <c r="H58" s="21">
        <v>14128.4</v>
      </c>
      <c r="I58" s="22">
        <f t="shared" si="1"/>
        <v>0</v>
      </c>
      <c r="J58" s="23">
        <f t="shared" si="2"/>
        <v>14128.4</v>
      </c>
    </row>
    <row r="59" ht="15.75" customHeight="1">
      <c r="A59" s="17" t="s">
        <v>172</v>
      </c>
      <c r="B59" s="18" t="s">
        <v>173</v>
      </c>
      <c r="C59" s="17" t="s">
        <v>174</v>
      </c>
      <c r="D59" s="18" t="s">
        <v>16</v>
      </c>
      <c r="E59" s="18" t="s">
        <v>54</v>
      </c>
      <c r="F59" s="19">
        <v>2.0</v>
      </c>
      <c r="G59" s="20">
        <v>1678.41</v>
      </c>
      <c r="H59" s="21">
        <v>3356.82</v>
      </c>
      <c r="I59" s="22">
        <f t="shared" si="1"/>
        <v>0</v>
      </c>
      <c r="J59" s="23">
        <f t="shared" si="2"/>
        <v>3356.82</v>
      </c>
    </row>
    <row r="60" ht="15.75" customHeight="1">
      <c r="A60" s="17" t="s">
        <v>175</v>
      </c>
      <c r="B60" s="18" t="s">
        <v>176</v>
      </c>
      <c r="C60" s="17" t="s">
        <v>177</v>
      </c>
      <c r="D60" s="18" t="s">
        <v>16</v>
      </c>
      <c r="E60" s="18" t="s">
        <v>17</v>
      </c>
      <c r="F60" s="19">
        <v>13.02</v>
      </c>
      <c r="G60" s="20">
        <v>1071.59</v>
      </c>
      <c r="H60" s="21">
        <v>13952.1</v>
      </c>
      <c r="I60" s="22">
        <f t="shared" si="1"/>
        <v>0</v>
      </c>
      <c r="J60" s="23">
        <f t="shared" si="2"/>
        <v>13952.1</v>
      </c>
    </row>
    <row r="61" ht="15.75" customHeight="1">
      <c r="A61" s="17" t="s">
        <v>178</v>
      </c>
      <c r="B61" s="18" t="s">
        <v>179</v>
      </c>
      <c r="C61" s="17" t="s">
        <v>180</v>
      </c>
      <c r="D61" s="18" t="s">
        <v>123</v>
      </c>
      <c r="E61" s="18" t="s">
        <v>78</v>
      </c>
      <c r="F61" s="19">
        <v>13.02</v>
      </c>
      <c r="G61" s="20">
        <v>183.65</v>
      </c>
      <c r="H61" s="21">
        <v>2391.12</v>
      </c>
      <c r="I61" s="22">
        <f t="shared" si="1"/>
        <v>0</v>
      </c>
      <c r="J61" s="23">
        <f t="shared" si="2"/>
        <v>2391.12</v>
      </c>
    </row>
    <row r="62" ht="15.75" customHeight="1">
      <c r="A62" s="17" t="s">
        <v>181</v>
      </c>
      <c r="B62" s="18" t="s">
        <v>182</v>
      </c>
      <c r="C62" s="17" t="s">
        <v>183</v>
      </c>
      <c r="D62" s="18" t="s">
        <v>16</v>
      </c>
      <c r="E62" s="18" t="s">
        <v>54</v>
      </c>
      <c r="F62" s="19">
        <v>1.21</v>
      </c>
      <c r="G62" s="20">
        <v>2611.86</v>
      </c>
      <c r="H62" s="21">
        <v>3160.35</v>
      </c>
      <c r="I62" s="22">
        <f t="shared" si="1"/>
        <v>0</v>
      </c>
      <c r="J62" s="23">
        <f t="shared" si="2"/>
        <v>3160.35</v>
      </c>
    </row>
    <row r="63" ht="19.5" customHeight="1">
      <c r="A63" s="8" t="s">
        <v>184</v>
      </c>
      <c r="B63" s="9" t="s">
        <v>185</v>
      </c>
      <c r="C63" s="10"/>
      <c r="D63" s="10"/>
      <c r="E63" s="11"/>
      <c r="F63" s="12">
        <v>1.0</v>
      </c>
      <c r="G63" s="13">
        <v>27646.93</v>
      </c>
      <c r="H63" s="14">
        <v>27646.93</v>
      </c>
      <c r="I63" s="15">
        <f t="shared" si="1"/>
        <v>0</v>
      </c>
      <c r="J63" s="16">
        <f t="shared" si="2"/>
        <v>27646.93</v>
      </c>
    </row>
    <row r="64" ht="15.75" customHeight="1">
      <c r="A64" s="17" t="s">
        <v>186</v>
      </c>
      <c r="B64" s="18" t="s">
        <v>187</v>
      </c>
      <c r="C64" s="17" t="s">
        <v>188</v>
      </c>
      <c r="D64" s="18" t="s">
        <v>16</v>
      </c>
      <c r="E64" s="18" t="s">
        <v>17</v>
      </c>
      <c r="F64" s="19">
        <v>254.74</v>
      </c>
      <c r="G64" s="20">
        <v>108.53</v>
      </c>
      <c r="H64" s="21">
        <v>27646.93</v>
      </c>
      <c r="I64" s="22">
        <f t="shared" si="1"/>
        <v>0</v>
      </c>
      <c r="J64" s="23">
        <f t="shared" si="2"/>
        <v>27646.93</v>
      </c>
    </row>
    <row r="65" ht="19.5" customHeight="1">
      <c r="A65" s="8" t="s">
        <v>189</v>
      </c>
      <c r="B65" s="9" t="s">
        <v>190</v>
      </c>
      <c r="C65" s="10"/>
      <c r="D65" s="10"/>
      <c r="E65" s="11"/>
      <c r="F65" s="12">
        <v>1.0</v>
      </c>
      <c r="G65" s="13">
        <v>32411.91</v>
      </c>
      <c r="H65" s="14">
        <v>32411.91</v>
      </c>
      <c r="I65" s="15">
        <f t="shared" si="1"/>
        <v>0</v>
      </c>
      <c r="J65" s="16">
        <f t="shared" si="2"/>
        <v>32411.91</v>
      </c>
    </row>
    <row r="66" ht="19.5" customHeight="1">
      <c r="A66" s="8" t="s">
        <v>191</v>
      </c>
      <c r="B66" s="9" t="s">
        <v>192</v>
      </c>
      <c r="C66" s="10"/>
      <c r="D66" s="10"/>
      <c r="E66" s="11"/>
      <c r="F66" s="12">
        <v>1.0</v>
      </c>
      <c r="G66" s="13">
        <v>14504.9</v>
      </c>
      <c r="H66" s="14">
        <v>14504.9</v>
      </c>
      <c r="I66" s="15">
        <f t="shared" si="1"/>
        <v>0</v>
      </c>
      <c r="J66" s="16">
        <f t="shared" si="2"/>
        <v>14504.9</v>
      </c>
    </row>
    <row r="67" ht="15.75" customHeight="1">
      <c r="A67" s="17" t="s">
        <v>193</v>
      </c>
      <c r="B67" s="18" t="s">
        <v>194</v>
      </c>
      <c r="C67" s="17" t="s">
        <v>195</v>
      </c>
      <c r="D67" s="18" t="s">
        <v>16</v>
      </c>
      <c r="E67" s="18" t="s">
        <v>17</v>
      </c>
      <c r="F67" s="19">
        <v>254.74</v>
      </c>
      <c r="G67" s="20">
        <v>29.09</v>
      </c>
      <c r="H67" s="21">
        <v>7410.39</v>
      </c>
      <c r="I67" s="22">
        <f t="shared" si="1"/>
        <v>0</v>
      </c>
      <c r="J67" s="23">
        <f t="shared" si="2"/>
        <v>7410.39</v>
      </c>
    </row>
    <row r="68" ht="15.75" customHeight="1">
      <c r="A68" s="17" t="s">
        <v>196</v>
      </c>
      <c r="B68" s="18" t="s">
        <v>197</v>
      </c>
      <c r="C68" s="17" t="s">
        <v>198</v>
      </c>
      <c r="D68" s="18" t="s">
        <v>16</v>
      </c>
      <c r="E68" s="18" t="s">
        <v>17</v>
      </c>
      <c r="F68" s="19">
        <v>254.74</v>
      </c>
      <c r="G68" s="20">
        <v>6.32</v>
      </c>
      <c r="H68" s="21">
        <v>1609.96</v>
      </c>
      <c r="I68" s="22">
        <f t="shared" si="1"/>
        <v>0</v>
      </c>
      <c r="J68" s="23">
        <f t="shared" si="2"/>
        <v>1609.96</v>
      </c>
    </row>
    <row r="69" ht="15.75" customHeight="1">
      <c r="A69" s="17" t="s">
        <v>199</v>
      </c>
      <c r="B69" s="18" t="s">
        <v>200</v>
      </c>
      <c r="C69" s="17" t="s">
        <v>201</v>
      </c>
      <c r="D69" s="18" t="s">
        <v>16</v>
      </c>
      <c r="E69" s="18" t="s">
        <v>17</v>
      </c>
      <c r="F69" s="19">
        <v>254.74</v>
      </c>
      <c r="G69" s="20">
        <v>21.53</v>
      </c>
      <c r="H69" s="21">
        <v>5484.55</v>
      </c>
      <c r="I69" s="22">
        <f t="shared" si="1"/>
        <v>0</v>
      </c>
      <c r="J69" s="23">
        <f t="shared" si="2"/>
        <v>5484.55</v>
      </c>
    </row>
    <row r="70" ht="19.5" customHeight="1">
      <c r="A70" s="8" t="s">
        <v>202</v>
      </c>
      <c r="B70" s="9" t="s">
        <v>203</v>
      </c>
      <c r="C70" s="10"/>
      <c r="D70" s="10"/>
      <c r="E70" s="11"/>
      <c r="F70" s="12">
        <v>1.0</v>
      </c>
      <c r="G70" s="13">
        <v>4027.76</v>
      </c>
      <c r="H70" s="14">
        <v>4027.76</v>
      </c>
      <c r="I70" s="15">
        <f t="shared" si="1"/>
        <v>0</v>
      </c>
      <c r="J70" s="16">
        <f t="shared" si="2"/>
        <v>4027.76</v>
      </c>
    </row>
    <row r="71" ht="15.75" customHeight="1">
      <c r="A71" s="17" t="s">
        <v>204</v>
      </c>
      <c r="B71" s="18" t="s">
        <v>205</v>
      </c>
      <c r="C71" s="17" t="s">
        <v>206</v>
      </c>
      <c r="D71" s="18" t="s">
        <v>16</v>
      </c>
      <c r="E71" s="18" t="s">
        <v>17</v>
      </c>
      <c r="F71" s="19">
        <v>172.2</v>
      </c>
      <c r="G71" s="20">
        <v>5.01</v>
      </c>
      <c r="H71" s="21">
        <v>862.72</v>
      </c>
      <c r="I71" s="22">
        <f t="shared" si="1"/>
        <v>0</v>
      </c>
      <c r="J71" s="23">
        <f t="shared" si="2"/>
        <v>862.72</v>
      </c>
    </row>
    <row r="72" ht="15.75" customHeight="1">
      <c r="A72" s="17" t="s">
        <v>207</v>
      </c>
      <c r="B72" s="18" t="s">
        <v>208</v>
      </c>
      <c r="C72" s="17" t="s">
        <v>209</v>
      </c>
      <c r="D72" s="18" t="s">
        <v>16</v>
      </c>
      <c r="E72" s="18" t="s">
        <v>17</v>
      </c>
      <c r="F72" s="19">
        <v>172.2</v>
      </c>
      <c r="G72" s="20">
        <v>18.38</v>
      </c>
      <c r="H72" s="21">
        <v>3165.04</v>
      </c>
      <c r="I72" s="22">
        <f t="shared" si="1"/>
        <v>0</v>
      </c>
      <c r="J72" s="23">
        <f t="shared" si="2"/>
        <v>3165.04</v>
      </c>
    </row>
    <row r="73" ht="19.5" customHeight="1">
      <c r="A73" s="8" t="s">
        <v>210</v>
      </c>
      <c r="B73" s="9" t="s">
        <v>211</v>
      </c>
      <c r="C73" s="10"/>
      <c r="D73" s="10"/>
      <c r="E73" s="11"/>
      <c r="F73" s="12">
        <v>1.0</v>
      </c>
      <c r="G73" s="13">
        <v>10919.89</v>
      </c>
      <c r="H73" s="14">
        <v>10919.89</v>
      </c>
      <c r="I73" s="15">
        <f t="shared" si="1"/>
        <v>0</v>
      </c>
      <c r="J73" s="16">
        <f t="shared" si="2"/>
        <v>10919.89</v>
      </c>
    </row>
    <row r="74" ht="15.75" customHeight="1">
      <c r="A74" s="17" t="s">
        <v>212</v>
      </c>
      <c r="B74" s="18" t="s">
        <v>213</v>
      </c>
      <c r="C74" s="17" t="s">
        <v>214</v>
      </c>
      <c r="D74" s="18" t="s">
        <v>16</v>
      </c>
      <c r="E74" s="18" t="s">
        <v>17</v>
      </c>
      <c r="F74" s="19">
        <v>396.51</v>
      </c>
      <c r="G74" s="20">
        <v>5.58</v>
      </c>
      <c r="H74" s="21">
        <v>2212.53</v>
      </c>
      <c r="I74" s="22">
        <f t="shared" si="1"/>
        <v>0</v>
      </c>
      <c r="J74" s="23">
        <f t="shared" si="2"/>
        <v>2212.53</v>
      </c>
    </row>
    <row r="75" ht="15.75" customHeight="1">
      <c r="A75" s="17" t="s">
        <v>215</v>
      </c>
      <c r="B75" s="18" t="s">
        <v>216</v>
      </c>
      <c r="C75" s="17" t="s">
        <v>217</v>
      </c>
      <c r="D75" s="18" t="s">
        <v>16</v>
      </c>
      <c r="E75" s="18" t="s">
        <v>17</v>
      </c>
      <c r="F75" s="19">
        <v>396.51</v>
      </c>
      <c r="G75" s="20">
        <v>21.96</v>
      </c>
      <c r="H75" s="21">
        <v>8707.36</v>
      </c>
      <c r="I75" s="22">
        <f t="shared" si="1"/>
        <v>0</v>
      </c>
      <c r="J75" s="23">
        <f t="shared" si="2"/>
        <v>8707.36</v>
      </c>
    </row>
    <row r="76" ht="19.5" customHeight="1">
      <c r="A76" s="8" t="s">
        <v>218</v>
      </c>
      <c r="B76" s="9" t="s">
        <v>219</v>
      </c>
      <c r="C76" s="10"/>
      <c r="D76" s="10"/>
      <c r="E76" s="11"/>
      <c r="F76" s="12">
        <v>1.0</v>
      </c>
      <c r="G76" s="13">
        <v>884.86</v>
      </c>
      <c r="H76" s="14">
        <v>884.86</v>
      </c>
      <c r="I76" s="15">
        <f t="shared" si="1"/>
        <v>0</v>
      </c>
      <c r="J76" s="16">
        <f t="shared" si="2"/>
        <v>884.86</v>
      </c>
    </row>
    <row r="77" ht="15.75" customHeight="1">
      <c r="A77" s="17" t="s">
        <v>220</v>
      </c>
      <c r="B77" s="18" t="s">
        <v>221</v>
      </c>
      <c r="C77" s="17" t="s">
        <v>222</v>
      </c>
      <c r="D77" s="18" t="s">
        <v>16</v>
      </c>
      <c r="E77" s="18" t="s">
        <v>17</v>
      </c>
      <c r="F77" s="19">
        <v>38.64</v>
      </c>
      <c r="G77" s="20">
        <v>22.9</v>
      </c>
      <c r="H77" s="21">
        <v>884.86</v>
      </c>
      <c r="I77" s="22">
        <f t="shared" si="1"/>
        <v>0</v>
      </c>
      <c r="J77" s="23">
        <f t="shared" si="2"/>
        <v>884.86</v>
      </c>
    </row>
    <row r="78" ht="19.5" customHeight="1">
      <c r="A78" s="8" t="s">
        <v>223</v>
      </c>
      <c r="B78" s="9" t="s">
        <v>224</v>
      </c>
      <c r="C78" s="10"/>
      <c r="D78" s="10"/>
      <c r="E78" s="11"/>
      <c r="F78" s="12">
        <v>1.0</v>
      </c>
      <c r="G78" s="13">
        <v>2074.5</v>
      </c>
      <c r="H78" s="14">
        <v>2074.5</v>
      </c>
      <c r="I78" s="15">
        <f t="shared" si="1"/>
        <v>0</v>
      </c>
      <c r="J78" s="16">
        <f t="shared" si="2"/>
        <v>2074.5</v>
      </c>
    </row>
    <row r="79" ht="15.75" customHeight="1">
      <c r="A79" s="17" t="s">
        <v>225</v>
      </c>
      <c r="B79" s="18" t="s">
        <v>159</v>
      </c>
      <c r="C79" s="17" t="s">
        <v>160</v>
      </c>
      <c r="D79" s="18" t="s">
        <v>16</v>
      </c>
      <c r="E79" s="18" t="s">
        <v>17</v>
      </c>
      <c r="F79" s="19">
        <v>50.0</v>
      </c>
      <c r="G79" s="20">
        <v>13.39</v>
      </c>
      <c r="H79" s="21">
        <v>669.5</v>
      </c>
      <c r="I79" s="22">
        <f t="shared" si="1"/>
        <v>0</v>
      </c>
      <c r="J79" s="23">
        <f t="shared" si="2"/>
        <v>669.5</v>
      </c>
    </row>
    <row r="80" ht="15.75" customHeight="1">
      <c r="A80" s="17" t="s">
        <v>226</v>
      </c>
      <c r="B80" s="18" t="s">
        <v>227</v>
      </c>
      <c r="C80" s="17" t="s">
        <v>228</v>
      </c>
      <c r="D80" s="18" t="s">
        <v>16</v>
      </c>
      <c r="E80" s="18" t="s">
        <v>17</v>
      </c>
      <c r="F80" s="19">
        <v>50.0</v>
      </c>
      <c r="G80" s="20">
        <v>14.71</v>
      </c>
      <c r="H80" s="21">
        <v>735.5</v>
      </c>
      <c r="I80" s="22">
        <f t="shared" si="1"/>
        <v>0</v>
      </c>
      <c r="J80" s="23">
        <f t="shared" si="2"/>
        <v>735.5</v>
      </c>
    </row>
    <row r="81" ht="15.75" customHeight="1">
      <c r="A81" s="17" t="s">
        <v>229</v>
      </c>
      <c r="B81" s="18" t="s">
        <v>159</v>
      </c>
      <c r="C81" s="17" t="s">
        <v>160</v>
      </c>
      <c r="D81" s="18" t="s">
        <v>16</v>
      </c>
      <c r="E81" s="18" t="s">
        <v>17</v>
      </c>
      <c r="F81" s="19">
        <v>50.0</v>
      </c>
      <c r="G81" s="20">
        <v>13.39</v>
      </c>
      <c r="H81" s="21">
        <v>669.5</v>
      </c>
      <c r="I81" s="22">
        <f t="shared" si="1"/>
        <v>0</v>
      </c>
      <c r="J81" s="23">
        <f t="shared" si="2"/>
        <v>669.5</v>
      </c>
    </row>
    <row r="82" ht="19.5" customHeight="1">
      <c r="A82" s="8" t="s">
        <v>230</v>
      </c>
      <c r="B82" s="9" t="s">
        <v>231</v>
      </c>
      <c r="C82" s="10"/>
      <c r="D82" s="10"/>
      <c r="E82" s="11"/>
      <c r="F82" s="12">
        <v>1.0</v>
      </c>
      <c r="G82" s="13">
        <v>194266.23</v>
      </c>
      <c r="H82" s="14">
        <v>194266.23</v>
      </c>
      <c r="I82" s="15">
        <f t="shared" si="1"/>
        <v>0</v>
      </c>
      <c r="J82" s="16">
        <f t="shared" si="2"/>
        <v>194266.23</v>
      </c>
    </row>
    <row r="83" ht="19.5" customHeight="1">
      <c r="A83" s="8" t="s">
        <v>232</v>
      </c>
      <c r="B83" s="9" t="s">
        <v>233</v>
      </c>
      <c r="C83" s="10"/>
      <c r="D83" s="10"/>
      <c r="E83" s="11"/>
      <c r="F83" s="12">
        <v>1.0</v>
      </c>
      <c r="G83" s="13">
        <v>72344.36</v>
      </c>
      <c r="H83" s="14">
        <v>72344.36</v>
      </c>
      <c r="I83" s="15">
        <f t="shared" si="1"/>
        <v>0</v>
      </c>
      <c r="J83" s="16">
        <f t="shared" si="2"/>
        <v>72344.36</v>
      </c>
    </row>
    <row r="84" ht="15.75" customHeight="1">
      <c r="A84" s="17" t="s">
        <v>234</v>
      </c>
      <c r="B84" s="18" t="s">
        <v>235</v>
      </c>
      <c r="C84" s="17" t="s">
        <v>236</v>
      </c>
      <c r="D84" s="18" t="s">
        <v>16</v>
      </c>
      <c r="E84" s="18" t="s">
        <v>41</v>
      </c>
      <c r="F84" s="19">
        <v>300.0</v>
      </c>
      <c r="G84" s="20">
        <v>131.05</v>
      </c>
      <c r="H84" s="21">
        <v>39315.0</v>
      </c>
      <c r="I84" s="22">
        <f t="shared" si="1"/>
        <v>0</v>
      </c>
      <c r="J84" s="23">
        <f t="shared" si="2"/>
        <v>39315</v>
      </c>
    </row>
    <row r="85" ht="15.75" customHeight="1">
      <c r="A85" s="17" t="s">
        <v>237</v>
      </c>
      <c r="B85" s="18" t="s">
        <v>238</v>
      </c>
      <c r="C85" s="17" t="s">
        <v>239</v>
      </c>
      <c r="D85" s="18" t="s">
        <v>16</v>
      </c>
      <c r="E85" s="18" t="s">
        <v>41</v>
      </c>
      <c r="F85" s="19">
        <v>200.0</v>
      </c>
      <c r="G85" s="20">
        <v>73.28</v>
      </c>
      <c r="H85" s="21">
        <v>14656.0</v>
      </c>
      <c r="I85" s="22">
        <f t="shared" si="1"/>
        <v>0</v>
      </c>
      <c r="J85" s="23">
        <f t="shared" si="2"/>
        <v>14656</v>
      </c>
    </row>
    <row r="86" ht="15.75" customHeight="1">
      <c r="A86" s="17" t="s">
        <v>240</v>
      </c>
      <c r="B86" s="18" t="s">
        <v>241</v>
      </c>
      <c r="C86" s="17" t="s">
        <v>242</v>
      </c>
      <c r="D86" s="18" t="s">
        <v>16</v>
      </c>
      <c r="E86" s="18" t="s">
        <v>41</v>
      </c>
      <c r="F86" s="19">
        <v>200.0</v>
      </c>
      <c r="G86" s="20">
        <v>38.76</v>
      </c>
      <c r="H86" s="21">
        <v>7752.0</v>
      </c>
      <c r="I86" s="22">
        <f t="shared" si="1"/>
        <v>0</v>
      </c>
      <c r="J86" s="23">
        <f t="shared" si="2"/>
        <v>7752</v>
      </c>
    </row>
    <row r="87" ht="15.75" customHeight="1">
      <c r="A87" s="17" t="s">
        <v>243</v>
      </c>
      <c r="B87" s="18" t="s">
        <v>244</v>
      </c>
      <c r="C87" s="17" t="s">
        <v>245</v>
      </c>
      <c r="D87" s="18" t="s">
        <v>123</v>
      </c>
      <c r="E87" s="18" t="s">
        <v>246</v>
      </c>
      <c r="F87" s="19">
        <v>100.0</v>
      </c>
      <c r="G87" s="20">
        <v>28.54</v>
      </c>
      <c r="H87" s="21">
        <v>2854.0</v>
      </c>
      <c r="I87" s="22">
        <f t="shared" si="1"/>
        <v>0</v>
      </c>
      <c r="J87" s="23">
        <f t="shared" si="2"/>
        <v>2854</v>
      </c>
    </row>
    <row r="88" ht="15.75" customHeight="1">
      <c r="A88" s="17" t="s">
        <v>247</v>
      </c>
      <c r="B88" s="18" t="s">
        <v>248</v>
      </c>
      <c r="C88" s="17" t="s">
        <v>249</v>
      </c>
      <c r="D88" s="18" t="s">
        <v>123</v>
      </c>
      <c r="E88" s="18" t="s">
        <v>250</v>
      </c>
      <c r="F88" s="19">
        <v>8.0</v>
      </c>
      <c r="G88" s="20">
        <v>831.87</v>
      </c>
      <c r="H88" s="21">
        <v>6654.96</v>
      </c>
      <c r="I88" s="22">
        <f t="shared" si="1"/>
        <v>0</v>
      </c>
      <c r="J88" s="23">
        <f t="shared" si="2"/>
        <v>6654.96</v>
      </c>
    </row>
    <row r="89" ht="15.75" customHeight="1">
      <c r="A89" s="17" t="s">
        <v>251</v>
      </c>
      <c r="B89" s="18" t="s">
        <v>252</v>
      </c>
      <c r="C89" s="17" t="s">
        <v>253</v>
      </c>
      <c r="D89" s="18" t="s">
        <v>254</v>
      </c>
      <c r="E89" s="18" t="s">
        <v>41</v>
      </c>
      <c r="F89" s="19">
        <v>40.0</v>
      </c>
      <c r="G89" s="20">
        <v>27.81</v>
      </c>
      <c r="H89" s="21">
        <v>1112.4</v>
      </c>
      <c r="I89" s="22">
        <f t="shared" si="1"/>
        <v>0</v>
      </c>
      <c r="J89" s="23">
        <f t="shared" si="2"/>
        <v>1112.4</v>
      </c>
    </row>
    <row r="90" ht="19.5" customHeight="1">
      <c r="A90" s="8" t="s">
        <v>255</v>
      </c>
      <c r="B90" s="9" t="s">
        <v>256</v>
      </c>
      <c r="C90" s="10"/>
      <c r="D90" s="10"/>
      <c r="E90" s="11"/>
      <c r="F90" s="12">
        <v>1.0</v>
      </c>
      <c r="G90" s="13">
        <v>77725.3</v>
      </c>
      <c r="H90" s="14">
        <v>77725.3</v>
      </c>
      <c r="I90" s="15">
        <f t="shared" si="1"/>
        <v>0</v>
      </c>
      <c r="J90" s="16">
        <f t="shared" si="2"/>
        <v>77725.3</v>
      </c>
    </row>
    <row r="91" ht="19.5" customHeight="1">
      <c r="A91" s="8" t="s">
        <v>257</v>
      </c>
      <c r="B91" s="9" t="s">
        <v>258</v>
      </c>
      <c r="C91" s="10"/>
      <c r="D91" s="10"/>
      <c r="E91" s="11"/>
      <c r="F91" s="12">
        <v>1.0</v>
      </c>
      <c r="G91" s="13">
        <v>11862.38</v>
      </c>
      <c r="H91" s="14">
        <v>11862.38</v>
      </c>
      <c r="I91" s="15">
        <f t="shared" si="1"/>
        <v>0</v>
      </c>
      <c r="J91" s="16">
        <f t="shared" si="2"/>
        <v>11862.38</v>
      </c>
    </row>
    <row r="92" ht="15.75" customHeight="1">
      <c r="A92" s="17" t="s">
        <v>259</v>
      </c>
      <c r="B92" s="18" t="s">
        <v>248</v>
      </c>
      <c r="C92" s="17" t="s">
        <v>260</v>
      </c>
      <c r="D92" s="18" t="s">
        <v>123</v>
      </c>
      <c r="E92" s="18" t="s">
        <v>250</v>
      </c>
      <c r="F92" s="19">
        <v>1.0</v>
      </c>
      <c r="G92" s="20">
        <v>831.87</v>
      </c>
      <c r="H92" s="21">
        <v>831.87</v>
      </c>
      <c r="I92" s="22">
        <f t="shared" si="1"/>
        <v>0</v>
      </c>
      <c r="J92" s="23">
        <f t="shared" si="2"/>
        <v>831.87</v>
      </c>
    </row>
    <row r="93" ht="15.75" customHeight="1">
      <c r="A93" s="17" t="s">
        <v>261</v>
      </c>
      <c r="B93" s="18" t="s">
        <v>262</v>
      </c>
      <c r="C93" s="17" t="s">
        <v>263</v>
      </c>
      <c r="D93" s="18" t="s">
        <v>123</v>
      </c>
      <c r="E93" s="18" t="s">
        <v>250</v>
      </c>
      <c r="F93" s="19">
        <v>2.0</v>
      </c>
      <c r="G93" s="20">
        <v>716.97</v>
      </c>
      <c r="H93" s="21">
        <v>1433.94</v>
      </c>
      <c r="I93" s="22">
        <f t="shared" si="1"/>
        <v>0</v>
      </c>
      <c r="J93" s="23">
        <f t="shared" si="2"/>
        <v>1433.94</v>
      </c>
    </row>
    <row r="94" ht="15.75" customHeight="1">
      <c r="A94" s="17" t="s">
        <v>264</v>
      </c>
      <c r="B94" s="18" t="s">
        <v>265</v>
      </c>
      <c r="C94" s="17" t="s">
        <v>266</v>
      </c>
      <c r="D94" s="18" t="s">
        <v>16</v>
      </c>
      <c r="E94" s="18" t="s">
        <v>54</v>
      </c>
      <c r="F94" s="19">
        <v>12.0</v>
      </c>
      <c r="G94" s="20">
        <v>14.47</v>
      </c>
      <c r="H94" s="21">
        <v>173.64</v>
      </c>
      <c r="I94" s="22">
        <f t="shared" si="1"/>
        <v>0</v>
      </c>
      <c r="J94" s="23">
        <f t="shared" si="2"/>
        <v>173.64</v>
      </c>
    </row>
    <row r="95" ht="15.75" customHeight="1">
      <c r="A95" s="17" t="s">
        <v>267</v>
      </c>
      <c r="B95" s="18" t="s">
        <v>268</v>
      </c>
      <c r="C95" s="17" t="s">
        <v>269</v>
      </c>
      <c r="D95" s="18" t="s">
        <v>16</v>
      </c>
      <c r="E95" s="18" t="s">
        <v>54</v>
      </c>
      <c r="F95" s="19">
        <v>6.0</v>
      </c>
      <c r="G95" s="20">
        <v>14.47</v>
      </c>
      <c r="H95" s="21">
        <v>86.82</v>
      </c>
      <c r="I95" s="22">
        <f t="shared" si="1"/>
        <v>0</v>
      </c>
      <c r="J95" s="23">
        <f t="shared" si="2"/>
        <v>86.82</v>
      </c>
    </row>
    <row r="96" ht="15.75" customHeight="1">
      <c r="A96" s="17" t="s">
        <v>270</v>
      </c>
      <c r="B96" s="18" t="s">
        <v>271</v>
      </c>
      <c r="C96" s="17" t="s">
        <v>272</v>
      </c>
      <c r="D96" s="18" t="s">
        <v>16</v>
      </c>
      <c r="E96" s="18" t="s">
        <v>54</v>
      </c>
      <c r="F96" s="19">
        <v>5.0</v>
      </c>
      <c r="G96" s="20">
        <v>15.76</v>
      </c>
      <c r="H96" s="21">
        <v>78.8</v>
      </c>
      <c r="I96" s="22">
        <f t="shared" si="1"/>
        <v>0</v>
      </c>
      <c r="J96" s="23">
        <f t="shared" si="2"/>
        <v>78.8</v>
      </c>
    </row>
    <row r="97" ht="15.75" customHeight="1">
      <c r="A97" s="17" t="s">
        <v>273</v>
      </c>
      <c r="B97" s="18" t="s">
        <v>274</v>
      </c>
      <c r="C97" s="17" t="s">
        <v>275</v>
      </c>
      <c r="D97" s="18" t="s">
        <v>16</v>
      </c>
      <c r="E97" s="18" t="s">
        <v>54</v>
      </c>
      <c r="F97" s="19">
        <v>4.0</v>
      </c>
      <c r="G97" s="20">
        <v>17.01</v>
      </c>
      <c r="H97" s="21">
        <v>68.04</v>
      </c>
      <c r="I97" s="22">
        <f t="shared" si="1"/>
        <v>0</v>
      </c>
      <c r="J97" s="23">
        <f t="shared" si="2"/>
        <v>68.04</v>
      </c>
    </row>
    <row r="98" ht="15.75" customHeight="1">
      <c r="A98" s="17" t="s">
        <v>276</v>
      </c>
      <c r="B98" s="18" t="s">
        <v>277</v>
      </c>
      <c r="C98" s="17" t="s">
        <v>278</v>
      </c>
      <c r="D98" s="18" t="s">
        <v>279</v>
      </c>
      <c r="E98" s="18" t="s">
        <v>54</v>
      </c>
      <c r="F98" s="19">
        <v>2.0</v>
      </c>
      <c r="G98" s="20">
        <v>202.26</v>
      </c>
      <c r="H98" s="21">
        <v>404.52</v>
      </c>
      <c r="I98" s="22">
        <f t="shared" si="1"/>
        <v>0</v>
      </c>
      <c r="J98" s="23">
        <f t="shared" si="2"/>
        <v>404.52</v>
      </c>
    </row>
    <row r="99" ht="15.75" customHeight="1">
      <c r="A99" s="17" t="s">
        <v>280</v>
      </c>
      <c r="B99" s="18" t="s">
        <v>281</v>
      </c>
      <c r="C99" s="17" t="s">
        <v>282</v>
      </c>
      <c r="D99" s="18" t="s">
        <v>16</v>
      </c>
      <c r="E99" s="18" t="s">
        <v>54</v>
      </c>
      <c r="F99" s="19">
        <v>4.0</v>
      </c>
      <c r="G99" s="20">
        <v>119.78</v>
      </c>
      <c r="H99" s="21">
        <v>479.12</v>
      </c>
      <c r="I99" s="22">
        <f t="shared" si="1"/>
        <v>0</v>
      </c>
      <c r="J99" s="23">
        <f t="shared" si="2"/>
        <v>479.12</v>
      </c>
    </row>
    <row r="100" ht="15.75" customHeight="1">
      <c r="A100" s="17" t="s">
        <v>283</v>
      </c>
      <c r="B100" s="18" t="s">
        <v>284</v>
      </c>
      <c r="C100" s="17" t="s">
        <v>285</v>
      </c>
      <c r="D100" s="18" t="s">
        <v>123</v>
      </c>
      <c r="E100" s="18" t="s">
        <v>250</v>
      </c>
      <c r="F100" s="19">
        <v>6.0</v>
      </c>
      <c r="G100" s="20">
        <v>2.83</v>
      </c>
      <c r="H100" s="21">
        <v>16.98</v>
      </c>
      <c r="I100" s="22">
        <f t="shared" si="1"/>
        <v>0</v>
      </c>
      <c r="J100" s="23">
        <f t="shared" si="2"/>
        <v>16.98</v>
      </c>
    </row>
    <row r="101" ht="15.75" customHeight="1">
      <c r="A101" s="17" t="s">
        <v>286</v>
      </c>
      <c r="B101" s="18" t="s">
        <v>287</v>
      </c>
      <c r="C101" s="17" t="s">
        <v>288</v>
      </c>
      <c r="D101" s="18" t="s">
        <v>123</v>
      </c>
      <c r="E101" s="18" t="s">
        <v>250</v>
      </c>
      <c r="F101" s="19">
        <v>12.0</v>
      </c>
      <c r="G101" s="20">
        <v>3.12</v>
      </c>
      <c r="H101" s="21">
        <v>37.44</v>
      </c>
      <c r="I101" s="22">
        <f t="shared" si="1"/>
        <v>0</v>
      </c>
      <c r="J101" s="23">
        <f t="shared" si="2"/>
        <v>37.44</v>
      </c>
    </row>
    <row r="102" ht="15.75" customHeight="1">
      <c r="A102" s="17" t="s">
        <v>289</v>
      </c>
      <c r="B102" s="18" t="s">
        <v>290</v>
      </c>
      <c r="C102" s="17" t="s">
        <v>291</v>
      </c>
      <c r="D102" s="18" t="s">
        <v>123</v>
      </c>
      <c r="E102" s="18" t="s">
        <v>250</v>
      </c>
      <c r="F102" s="19">
        <v>3.0</v>
      </c>
      <c r="G102" s="20">
        <v>3.65</v>
      </c>
      <c r="H102" s="21">
        <v>10.95</v>
      </c>
      <c r="I102" s="22">
        <f t="shared" si="1"/>
        <v>0</v>
      </c>
      <c r="J102" s="23">
        <f t="shared" si="2"/>
        <v>10.95</v>
      </c>
    </row>
    <row r="103" ht="15.75" customHeight="1">
      <c r="A103" s="17" t="s">
        <v>292</v>
      </c>
      <c r="B103" s="18" t="s">
        <v>293</v>
      </c>
      <c r="C103" s="17" t="s">
        <v>294</v>
      </c>
      <c r="D103" s="18" t="s">
        <v>123</v>
      </c>
      <c r="E103" s="18" t="s">
        <v>250</v>
      </c>
      <c r="F103" s="19">
        <v>2.0</v>
      </c>
      <c r="G103" s="20">
        <v>22.86</v>
      </c>
      <c r="H103" s="21">
        <v>45.72</v>
      </c>
      <c r="I103" s="22">
        <f t="shared" si="1"/>
        <v>0</v>
      </c>
      <c r="J103" s="23">
        <f t="shared" si="2"/>
        <v>45.72</v>
      </c>
    </row>
    <row r="104" ht="15.75" customHeight="1">
      <c r="A104" s="17" t="s">
        <v>295</v>
      </c>
      <c r="B104" s="18" t="s">
        <v>296</v>
      </c>
      <c r="C104" s="17" t="s">
        <v>297</v>
      </c>
      <c r="D104" s="18" t="s">
        <v>123</v>
      </c>
      <c r="E104" s="18" t="s">
        <v>250</v>
      </c>
      <c r="F104" s="19">
        <v>1.0</v>
      </c>
      <c r="G104" s="20">
        <v>3784.58</v>
      </c>
      <c r="H104" s="21">
        <v>3784.58</v>
      </c>
      <c r="I104" s="22">
        <f t="shared" si="1"/>
        <v>0</v>
      </c>
      <c r="J104" s="23">
        <f t="shared" si="2"/>
        <v>3784.58</v>
      </c>
    </row>
    <row r="105" ht="15.75" customHeight="1">
      <c r="A105" s="17" t="s">
        <v>298</v>
      </c>
      <c r="B105" s="18" t="s">
        <v>281</v>
      </c>
      <c r="C105" s="17" t="s">
        <v>282</v>
      </c>
      <c r="D105" s="18" t="s">
        <v>16</v>
      </c>
      <c r="E105" s="18" t="s">
        <v>54</v>
      </c>
      <c r="F105" s="19">
        <v>4.0</v>
      </c>
      <c r="G105" s="20">
        <v>119.78</v>
      </c>
      <c r="H105" s="21">
        <v>479.12</v>
      </c>
      <c r="I105" s="22">
        <f t="shared" si="1"/>
        <v>0</v>
      </c>
      <c r="J105" s="23">
        <f t="shared" si="2"/>
        <v>479.12</v>
      </c>
    </row>
    <row r="106" ht="15.75" customHeight="1">
      <c r="A106" s="17" t="s">
        <v>299</v>
      </c>
      <c r="B106" s="18" t="s">
        <v>300</v>
      </c>
      <c r="C106" s="17" t="s">
        <v>301</v>
      </c>
      <c r="D106" s="18" t="s">
        <v>123</v>
      </c>
      <c r="E106" s="18" t="s">
        <v>250</v>
      </c>
      <c r="F106" s="19">
        <v>1.0</v>
      </c>
      <c r="G106" s="20">
        <v>402.39</v>
      </c>
      <c r="H106" s="21">
        <v>402.39</v>
      </c>
      <c r="I106" s="22">
        <f t="shared" si="1"/>
        <v>0</v>
      </c>
      <c r="J106" s="23">
        <f t="shared" si="2"/>
        <v>402.39</v>
      </c>
    </row>
    <row r="107" ht="15.75" customHeight="1">
      <c r="A107" s="17" t="s">
        <v>302</v>
      </c>
      <c r="B107" s="18" t="s">
        <v>303</v>
      </c>
      <c r="C107" s="17" t="s">
        <v>304</v>
      </c>
      <c r="D107" s="18" t="s">
        <v>123</v>
      </c>
      <c r="E107" s="18" t="s">
        <v>250</v>
      </c>
      <c r="F107" s="19">
        <v>1.0</v>
      </c>
      <c r="G107" s="20">
        <v>443.05</v>
      </c>
      <c r="H107" s="21">
        <v>443.05</v>
      </c>
      <c r="I107" s="22">
        <f t="shared" si="1"/>
        <v>0</v>
      </c>
      <c r="J107" s="23">
        <f t="shared" si="2"/>
        <v>443.05</v>
      </c>
    </row>
    <row r="108" ht="15.75" customHeight="1">
      <c r="A108" s="17" t="s">
        <v>305</v>
      </c>
      <c r="B108" s="18" t="s">
        <v>306</v>
      </c>
      <c r="C108" s="17" t="s">
        <v>307</v>
      </c>
      <c r="D108" s="18" t="s">
        <v>123</v>
      </c>
      <c r="E108" s="18" t="s">
        <v>250</v>
      </c>
      <c r="F108" s="19">
        <v>1.0</v>
      </c>
      <c r="G108" s="20">
        <v>143.72</v>
      </c>
      <c r="H108" s="21">
        <v>143.72</v>
      </c>
      <c r="I108" s="22">
        <f t="shared" si="1"/>
        <v>0</v>
      </c>
      <c r="J108" s="23">
        <f t="shared" si="2"/>
        <v>143.72</v>
      </c>
    </row>
    <row r="109" ht="15.75" customHeight="1">
      <c r="A109" s="17" t="s">
        <v>308</v>
      </c>
      <c r="B109" s="18" t="s">
        <v>309</v>
      </c>
      <c r="C109" s="17" t="s">
        <v>275</v>
      </c>
      <c r="D109" s="18" t="s">
        <v>16</v>
      </c>
      <c r="E109" s="18" t="s">
        <v>54</v>
      </c>
      <c r="F109" s="19">
        <v>4.0</v>
      </c>
      <c r="G109" s="20">
        <v>19.12</v>
      </c>
      <c r="H109" s="21">
        <v>76.48</v>
      </c>
      <c r="I109" s="22">
        <f t="shared" si="1"/>
        <v>0</v>
      </c>
      <c r="J109" s="23">
        <f t="shared" si="2"/>
        <v>76.48</v>
      </c>
    </row>
    <row r="110" ht="15.75" customHeight="1">
      <c r="A110" s="17" t="s">
        <v>310</v>
      </c>
      <c r="B110" s="18" t="s">
        <v>265</v>
      </c>
      <c r="C110" s="17" t="s">
        <v>266</v>
      </c>
      <c r="D110" s="18" t="s">
        <v>16</v>
      </c>
      <c r="E110" s="18" t="s">
        <v>54</v>
      </c>
      <c r="F110" s="19">
        <v>8.0</v>
      </c>
      <c r="G110" s="20">
        <v>14.47</v>
      </c>
      <c r="H110" s="21">
        <v>115.76</v>
      </c>
      <c r="I110" s="22">
        <f t="shared" si="1"/>
        <v>0</v>
      </c>
      <c r="J110" s="23">
        <f t="shared" si="2"/>
        <v>115.76</v>
      </c>
    </row>
    <row r="111" ht="15.75" customHeight="1">
      <c r="A111" s="17" t="s">
        <v>311</v>
      </c>
      <c r="B111" s="18" t="s">
        <v>268</v>
      </c>
      <c r="C111" s="17" t="s">
        <v>269</v>
      </c>
      <c r="D111" s="18" t="s">
        <v>16</v>
      </c>
      <c r="E111" s="18" t="s">
        <v>54</v>
      </c>
      <c r="F111" s="19">
        <v>2.0</v>
      </c>
      <c r="G111" s="20">
        <v>14.47</v>
      </c>
      <c r="H111" s="21">
        <v>28.94</v>
      </c>
      <c r="I111" s="22">
        <f t="shared" si="1"/>
        <v>0</v>
      </c>
      <c r="J111" s="23">
        <f t="shared" si="2"/>
        <v>28.94</v>
      </c>
    </row>
    <row r="112" ht="15.75" customHeight="1">
      <c r="A112" s="17" t="s">
        <v>312</v>
      </c>
      <c r="B112" s="18" t="s">
        <v>271</v>
      </c>
      <c r="C112" s="17" t="s">
        <v>272</v>
      </c>
      <c r="D112" s="18" t="s">
        <v>16</v>
      </c>
      <c r="E112" s="18" t="s">
        <v>54</v>
      </c>
      <c r="F112" s="19">
        <v>3.0</v>
      </c>
      <c r="G112" s="20">
        <v>15.76</v>
      </c>
      <c r="H112" s="21">
        <v>47.28</v>
      </c>
      <c r="I112" s="22">
        <f t="shared" si="1"/>
        <v>0</v>
      </c>
      <c r="J112" s="23">
        <f t="shared" si="2"/>
        <v>47.28</v>
      </c>
    </row>
    <row r="113" ht="15.75" customHeight="1">
      <c r="A113" s="17" t="s">
        <v>313</v>
      </c>
      <c r="B113" s="18" t="s">
        <v>277</v>
      </c>
      <c r="C113" s="17" t="s">
        <v>314</v>
      </c>
      <c r="D113" s="18" t="s">
        <v>279</v>
      </c>
      <c r="E113" s="18" t="s">
        <v>54</v>
      </c>
      <c r="F113" s="19">
        <v>13.0</v>
      </c>
      <c r="G113" s="20">
        <v>202.26</v>
      </c>
      <c r="H113" s="21">
        <v>2629.38</v>
      </c>
      <c r="I113" s="22">
        <f t="shared" si="1"/>
        <v>0</v>
      </c>
      <c r="J113" s="23">
        <f t="shared" si="2"/>
        <v>2629.38</v>
      </c>
    </row>
    <row r="114" ht="15.75" customHeight="1">
      <c r="A114" s="17" t="s">
        <v>315</v>
      </c>
      <c r="B114" s="18" t="s">
        <v>316</v>
      </c>
      <c r="C114" s="17" t="s">
        <v>317</v>
      </c>
      <c r="D114" s="18" t="s">
        <v>123</v>
      </c>
      <c r="E114" s="18" t="s">
        <v>250</v>
      </c>
      <c r="F114" s="19">
        <v>8.0</v>
      </c>
      <c r="G114" s="20">
        <v>5.48</v>
      </c>
      <c r="H114" s="21">
        <v>43.84</v>
      </c>
      <c r="I114" s="22">
        <f t="shared" si="1"/>
        <v>0</v>
      </c>
      <c r="J114" s="23">
        <f t="shared" si="2"/>
        <v>43.84</v>
      </c>
    </row>
    <row r="115" ht="19.5" customHeight="1">
      <c r="A115" s="8" t="s">
        <v>318</v>
      </c>
      <c r="B115" s="9" t="s">
        <v>319</v>
      </c>
      <c r="C115" s="10"/>
      <c r="D115" s="10"/>
      <c r="E115" s="11"/>
      <c r="F115" s="12">
        <v>1.0</v>
      </c>
      <c r="G115" s="13">
        <v>23909.31</v>
      </c>
      <c r="H115" s="14">
        <v>23909.31</v>
      </c>
      <c r="I115" s="15">
        <f t="shared" si="1"/>
        <v>0</v>
      </c>
      <c r="J115" s="16">
        <f t="shared" si="2"/>
        <v>23909.31</v>
      </c>
    </row>
    <row r="116" ht="15.75" customHeight="1">
      <c r="A116" s="17" t="s">
        <v>320</v>
      </c>
      <c r="B116" s="18" t="s">
        <v>321</v>
      </c>
      <c r="C116" s="17" t="s">
        <v>322</v>
      </c>
      <c r="D116" s="18" t="s">
        <v>16</v>
      </c>
      <c r="E116" s="18" t="s">
        <v>54</v>
      </c>
      <c r="F116" s="19">
        <v>25.0</v>
      </c>
      <c r="G116" s="20">
        <v>36.35</v>
      </c>
      <c r="H116" s="21">
        <v>908.75</v>
      </c>
      <c r="I116" s="22">
        <f t="shared" si="1"/>
        <v>0</v>
      </c>
      <c r="J116" s="23">
        <f t="shared" si="2"/>
        <v>908.75</v>
      </c>
    </row>
    <row r="117" ht="15.75" customHeight="1">
      <c r="A117" s="17" t="s">
        <v>323</v>
      </c>
      <c r="B117" s="18" t="s">
        <v>324</v>
      </c>
      <c r="C117" s="17" t="s">
        <v>325</v>
      </c>
      <c r="D117" s="18" t="s">
        <v>326</v>
      </c>
      <c r="E117" s="18" t="s">
        <v>250</v>
      </c>
      <c r="F117" s="19">
        <v>1.0</v>
      </c>
      <c r="G117" s="20">
        <v>63.36</v>
      </c>
      <c r="H117" s="21">
        <v>63.36</v>
      </c>
      <c r="I117" s="22">
        <f t="shared" si="1"/>
        <v>0</v>
      </c>
      <c r="J117" s="23">
        <f t="shared" si="2"/>
        <v>63.36</v>
      </c>
    </row>
    <row r="118" ht="15.75" customHeight="1">
      <c r="A118" s="17" t="s">
        <v>327</v>
      </c>
      <c r="B118" s="18" t="s">
        <v>328</v>
      </c>
      <c r="C118" s="17" t="s">
        <v>329</v>
      </c>
      <c r="D118" s="18" t="s">
        <v>330</v>
      </c>
      <c r="E118" s="18" t="s">
        <v>250</v>
      </c>
      <c r="F118" s="19">
        <v>48.0</v>
      </c>
      <c r="G118" s="20">
        <v>148.25</v>
      </c>
      <c r="H118" s="21">
        <v>7116.0</v>
      </c>
      <c r="I118" s="22">
        <f t="shared" si="1"/>
        <v>0</v>
      </c>
      <c r="J118" s="23">
        <f t="shared" si="2"/>
        <v>7116</v>
      </c>
    </row>
    <row r="119" ht="15.75" customHeight="1">
      <c r="A119" s="17" t="s">
        <v>331</v>
      </c>
      <c r="B119" s="18" t="s">
        <v>332</v>
      </c>
      <c r="C119" s="17" t="s">
        <v>333</v>
      </c>
      <c r="D119" s="18" t="s">
        <v>123</v>
      </c>
      <c r="E119" s="18" t="s">
        <v>250</v>
      </c>
      <c r="F119" s="19">
        <v>39.0</v>
      </c>
      <c r="G119" s="20">
        <v>81.35</v>
      </c>
      <c r="H119" s="21">
        <v>3172.65</v>
      </c>
      <c r="I119" s="22">
        <f t="shared" si="1"/>
        <v>0</v>
      </c>
      <c r="J119" s="23">
        <f t="shared" si="2"/>
        <v>3172.65</v>
      </c>
    </row>
    <row r="120" ht="15.75" customHeight="1">
      <c r="A120" s="17" t="s">
        <v>334</v>
      </c>
      <c r="B120" s="18" t="s">
        <v>335</v>
      </c>
      <c r="C120" s="17" t="s">
        <v>336</v>
      </c>
      <c r="D120" s="18" t="s">
        <v>123</v>
      </c>
      <c r="E120" s="18" t="s">
        <v>250</v>
      </c>
      <c r="F120" s="19">
        <v>6.0</v>
      </c>
      <c r="G120" s="20">
        <v>20.46</v>
      </c>
      <c r="H120" s="21">
        <v>122.76</v>
      </c>
      <c r="I120" s="22">
        <f t="shared" si="1"/>
        <v>0</v>
      </c>
      <c r="J120" s="23">
        <f t="shared" si="2"/>
        <v>122.76</v>
      </c>
    </row>
    <row r="121" ht="15.75" customHeight="1">
      <c r="A121" s="17" t="s">
        <v>337</v>
      </c>
      <c r="B121" s="18" t="s">
        <v>338</v>
      </c>
      <c r="C121" s="17" t="s">
        <v>339</v>
      </c>
      <c r="D121" s="18" t="s">
        <v>330</v>
      </c>
      <c r="E121" s="18" t="s">
        <v>250</v>
      </c>
      <c r="F121" s="19">
        <v>6.0</v>
      </c>
      <c r="G121" s="20">
        <v>37.86</v>
      </c>
      <c r="H121" s="21">
        <v>227.16</v>
      </c>
      <c r="I121" s="22">
        <f t="shared" si="1"/>
        <v>0</v>
      </c>
      <c r="J121" s="23">
        <f t="shared" si="2"/>
        <v>227.16</v>
      </c>
    </row>
    <row r="122" ht="15.75" customHeight="1">
      <c r="A122" s="17" t="s">
        <v>340</v>
      </c>
      <c r="B122" s="18" t="s">
        <v>321</v>
      </c>
      <c r="C122" s="17" t="s">
        <v>322</v>
      </c>
      <c r="D122" s="18" t="s">
        <v>16</v>
      </c>
      <c r="E122" s="18" t="s">
        <v>54</v>
      </c>
      <c r="F122" s="19">
        <v>5.0</v>
      </c>
      <c r="G122" s="20">
        <v>36.35</v>
      </c>
      <c r="H122" s="21">
        <v>181.75</v>
      </c>
      <c r="I122" s="22">
        <f t="shared" si="1"/>
        <v>0</v>
      </c>
      <c r="J122" s="23">
        <f t="shared" si="2"/>
        <v>181.75</v>
      </c>
    </row>
    <row r="123" ht="15.75" customHeight="1">
      <c r="A123" s="17" t="s">
        <v>341</v>
      </c>
      <c r="B123" s="18" t="s">
        <v>342</v>
      </c>
      <c r="C123" s="17" t="s">
        <v>343</v>
      </c>
      <c r="D123" s="18" t="s">
        <v>123</v>
      </c>
      <c r="E123" s="18" t="s">
        <v>250</v>
      </c>
      <c r="F123" s="19">
        <v>1.0</v>
      </c>
      <c r="G123" s="20">
        <v>578.53</v>
      </c>
      <c r="H123" s="21">
        <v>578.53</v>
      </c>
      <c r="I123" s="22">
        <f t="shared" si="1"/>
        <v>0</v>
      </c>
      <c r="J123" s="23">
        <f t="shared" si="2"/>
        <v>578.53</v>
      </c>
    </row>
    <row r="124" ht="15.75" customHeight="1">
      <c r="A124" s="17" t="s">
        <v>344</v>
      </c>
      <c r="B124" s="18" t="s">
        <v>345</v>
      </c>
      <c r="C124" s="17" t="s">
        <v>346</v>
      </c>
      <c r="D124" s="18" t="s">
        <v>330</v>
      </c>
      <c r="E124" s="18" t="s">
        <v>250</v>
      </c>
      <c r="F124" s="19">
        <v>1.0</v>
      </c>
      <c r="G124" s="20">
        <v>955.6</v>
      </c>
      <c r="H124" s="21">
        <v>955.6</v>
      </c>
      <c r="I124" s="22">
        <f t="shared" si="1"/>
        <v>0</v>
      </c>
      <c r="J124" s="23">
        <f t="shared" si="2"/>
        <v>955.6</v>
      </c>
    </row>
    <row r="125" ht="15.75" customHeight="1">
      <c r="A125" s="17" t="s">
        <v>347</v>
      </c>
      <c r="B125" s="18" t="s">
        <v>348</v>
      </c>
      <c r="C125" s="17" t="s">
        <v>349</v>
      </c>
      <c r="D125" s="18" t="s">
        <v>16</v>
      </c>
      <c r="E125" s="18" t="s">
        <v>54</v>
      </c>
      <c r="F125" s="19">
        <v>5.0</v>
      </c>
      <c r="G125" s="20">
        <v>27.38</v>
      </c>
      <c r="H125" s="21">
        <v>136.9</v>
      </c>
      <c r="I125" s="22">
        <f t="shared" si="1"/>
        <v>0</v>
      </c>
      <c r="J125" s="23">
        <f t="shared" si="2"/>
        <v>136.9</v>
      </c>
    </row>
    <row r="126" ht="15.75" customHeight="1">
      <c r="A126" s="17" t="s">
        <v>350</v>
      </c>
      <c r="B126" s="18" t="s">
        <v>351</v>
      </c>
      <c r="C126" s="17" t="s">
        <v>352</v>
      </c>
      <c r="D126" s="18" t="s">
        <v>16</v>
      </c>
      <c r="E126" s="18" t="s">
        <v>54</v>
      </c>
      <c r="F126" s="19">
        <v>7.0</v>
      </c>
      <c r="G126" s="20">
        <v>66.33</v>
      </c>
      <c r="H126" s="21">
        <v>464.31</v>
      </c>
      <c r="I126" s="22">
        <f t="shared" si="1"/>
        <v>0</v>
      </c>
      <c r="J126" s="23">
        <f t="shared" si="2"/>
        <v>464.31</v>
      </c>
    </row>
    <row r="127" ht="15.75" customHeight="1">
      <c r="A127" s="17" t="s">
        <v>353</v>
      </c>
      <c r="B127" s="18" t="s">
        <v>354</v>
      </c>
      <c r="C127" s="17" t="s">
        <v>355</v>
      </c>
      <c r="D127" s="18" t="s">
        <v>16</v>
      </c>
      <c r="E127" s="18" t="s">
        <v>54</v>
      </c>
      <c r="F127" s="19">
        <v>4.0</v>
      </c>
      <c r="G127" s="20">
        <v>73.14</v>
      </c>
      <c r="H127" s="21">
        <v>292.56</v>
      </c>
      <c r="I127" s="22">
        <f t="shared" si="1"/>
        <v>0</v>
      </c>
      <c r="J127" s="23">
        <f t="shared" si="2"/>
        <v>292.56</v>
      </c>
    </row>
    <row r="128" ht="15.75" customHeight="1">
      <c r="A128" s="17" t="s">
        <v>356</v>
      </c>
      <c r="B128" s="18" t="s">
        <v>357</v>
      </c>
      <c r="C128" s="17" t="s">
        <v>358</v>
      </c>
      <c r="D128" s="18" t="s">
        <v>330</v>
      </c>
      <c r="E128" s="18" t="s">
        <v>54</v>
      </c>
      <c r="F128" s="19">
        <v>106.0</v>
      </c>
      <c r="G128" s="20">
        <v>52.0</v>
      </c>
      <c r="H128" s="21">
        <v>5512.0</v>
      </c>
      <c r="I128" s="22">
        <f t="shared" si="1"/>
        <v>0</v>
      </c>
      <c r="J128" s="23">
        <f t="shared" si="2"/>
        <v>5512</v>
      </c>
    </row>
    <row r="129" ht="15.75" customHeight="1">
      <c r="A129" s="17" t="s">
        <v>359</v>
      </c>
      <c r="B129" s="18" t="s">
        <v>360</v>
      </c>
      <c r="C129" s="17" t="s">
        <v>361</v>
      </c>
      <c r="D129" s="18" t="s">
        <v>16</v>
      </c>
      <c r="E129" s="18" t="s">
        <v>54</v>
      </c>
      <c r="F129" s="19">
        <v>7.0</v>
      </c>
      <c r="G129" s="20">
        <v>54.42</v>
      </c>
      <c r="H129" s="21">
        <v>380.94</v>
      </c>
      <c r="I129" s="22">
        <f t="shared" si="1"/>
        <v>0</v>
      </c>
      <c r="J129" s="23">
        <f t="shared" si="2"/>
        <v>380.94</v>
      </c>
    </row>
    <row r="130" ht="15.75" customHeight="1">
      <c r="A130" s="17" t="s">
        <v>362</v>
      </c>
      <c r="B130" s="18" t="s">
        <v>363</v>
      </c>
      <c r="C130" s="17" t="s">
        <v>364</v>
      </c>
      <c r="D130" s="18" t="s">
        <v>16</v>
      </c>
      <c r="E130" s="18" t="s">
        <v>54</v>
      </c>
      <c r="F130" s="19">
        <v>43.0</v>
      </c>
      <c r="G130" s="20">
        <v>88.28</v>
      </c>
      <c r="H130" s="21">
        <v>3796.04</v>
      </c>
      <c r="I130" s="22">
        <f t="shared" si="1"/>
        <v>0</v>
      </c>
      <c r="J130" s="23">
        <f t="shared" si="2"/>
        <v>3796.04</v>
      </c>
    </row>
    <row r="131" ht="19.5" customHeight="1">
      <c r="A131" s="8" t="s">
        <v>365</v>
      </c>
      <c r="B131" s="9" t="s">
        <v>366</v>
      </c>
      <c r="C131" s="10"/>
      <c r="D131" s="10"/>
      <c r="E131" s="11"/>
      <c r="F131" s="12">
        <v>1.0</v>
      </c>
      <c r="G131" s="13">
        <v>706.81</v>
      </c>
      <c r="H131" s="14">
        <v>706.81</v>
      </c>
      <c r="I131" s="15">
        <f t="shared" si="1"/>
        <v>0</v>
      </c>
      <c r="J131" s="16">
        <f t="shared" si="2"/>
        <v>706.81</v>
      </c>
    </row>
    <row r="132" ht="15.75" customHeight="1">
      <c r="A132" s="17" t="s">
        <v>367</v>
      </c>
      <c r="B132" s="18" t="s">
        <v>368</v>
      </c>
      <c r="C132" s="17" t="s">
        <v>369</v>
      </c>
      <c r="D132" s="18" t="s">
        <v>123</v>
      </c>
      <c r="E132" s="18" t="s">
        <v>250</v>
      </c>
      <c r="F132" s="19">
        <v>1.0</v>
      </c>
      <c r="G132" s="20">
        <v>706.81</v>
      </c>
      <c r="H132" s="21">
        <v>706.81</v>
      </c>
      <c r="I132" s="22">
        <f t="shared" si="1"/>
        <v>0</v>
      </c>
      <c r="J132" s="23">
        <f t="shared" si="2"/>
        <v>706.81</v>
      </c>
    </row>
    <row r="133" ht="19.5" customHeight="1">
      <c r="A133" s="8" t="s">
        <v>370</v>
      </c>
      <c r="B133" s="9" t="s">
        <v>371</v>
      </c>
      <c r="C133" s="10"/>
      <c r="D133" s="10"/>
      <c r="E133" s="11"/>
      <c r="F133" s="12">
        <v>1.0</v>
      </c>
      <c r="G133" s="13">
        <v>41246.8</v>
      </c>
      <c r="H133" s="14">
        <v>41246.8</v>
      </c>
      <c r="I133" s="15">
        <f t="shared" si="1"/>
        <v>0</v>
      </c>
      <c r="J133" s="16">
        <f t="shared" si="2"/>
        <v>41246.8</v>
      </c>
    </row>
    <row r="134" ht="15.75" customHeight="1">
      <c r="A134" s="17" t="s">
        <v>372</v>
      </c>
      <c r="B134" s="18" t="s">
        <v>373</v>
      </c>
      <c r="C134" s="17" t="s">
        <v>374</v>
      </c>
      <c r="D134" s="18" t="s">
        <v>16</v>
      </c>
      <c r="E134" s="18" t="s">
        <v>41</v>
      </c>
      <c r="F134" s="19">
        <v>450.0</v>
      </c>
      <c r="G134" s="20">
        <v>28.63</v>
      </c>
      <c r="H134" s="21">
        <v>12883.5</v>
      </c>
      <c r="I134" s="22">
        <f t="shared" si="1"/>
        <v>0</v>
      </c>
      <c r="J134" s="23">
        <f t="shared" si="2"/>
        <v>12883.5</v>
      </c>
    </row>
    <row r="135" ht="15.75" customHeight="1">
      <c r="A135" s="17" t="s">
        <v>375</v>
      </c>
      <c r="B135" s="18" t="s">
        <v>376</v>
      </c>
      <c r="C135" s="17" t="s">
        <v>377</v>
      </c>
      <c r="D135" s="18" t="s">
        <v>16</v>
      </c>
      <c r="E135" s="18" t="s">
        <v>41</v>
      </c>
      <c r="F135" s="19">
        <v>700.0</v>
      </c>
      <c r="G135" s="20">
        <v>4.82</v>
      </c>
      <c r="H135" s="21">
        <v>3374.0</v>
      </c>
      <c r="I135" s="22">
        <f t="shared" si="1"/>
        <v>0</v>
      </c>
      <c r="J135" s="23">
        <f t="shared" si="2"/>
        <v>3374</v>
      </c>
    </row>
    <row r="136" ht="15.75" customHeight="1">
      <c r="A136" s="17" t="s">
        <v>378</v>
      </c>
      <c r="B136" s="18" t="s">
        <v>379</v>
      </c>
      <c r="C136" s="17" t="s">
        <v>380</v>
      </c>
      <c r="D136" s="18" t="s">
        <v>16</v>
      </c>
      <c r="E136" s="18" t="s">
        <v>41</v>
      </c>
      <c r="F136" s="19">
        <v>3500.0</v>
      </c>
      <c r="G136" s="20">
        <v>6.49</v>
      </c>
      <c r="H136" s="21">
        <v>22715.0</v>
      </c>
      <c r="I136" s="22">
        <f t="shared" si="1"/>
        <v>0</v>
      </c>
      <c r="J136" s="23">
        <f t="shared" si="2"/>
        <v>22715</v>
      </c>
    </row>
    <row r="137" ht="15.75" customHeight="1">
      <c r="A137" s="17" t="s">
        <v>381</v>
      </c>
      <c r="B137" s="18" t="s">
        <v>382</v>
      </c>
      <c r="C137" s="17" t="s">
        <v>383</v>
      </c>
      <c r="D137" s="18" t="s">
        <v>16</v>
      </c>
      <c r="E137" s="18" t="s">
        <v>41</v>
      </c>
      <c r="F137" s="19">
        <v>100.0</v>
      </c>
      <c r="G137" s="20">
        <v>21.51</v>
      </c>
      <c r="H137" s="21">
        <v>2151.0</v>
      </c>
      <c r="I137" s="22">
        <f t="shared" si="1"/>
        <v>0</v>
      </c>
      <c r="J137" s="23">
        <f t="shared" si="2"/>
        <v>2151</v>
      </c>
    </row>
    <row r="138" ht="15.75" customHeight="1">
      <c r="A138" s="17" t="s">
        <v>384</v>
      </c>
      <c r="B138" s="18" t="s">
        <v>385</v>
      </c>
      <c r="C138" s="17" t="s">
        <v>386</v>
      </c>
      <c r="D138" s="18" t="s">
        <v>16</v>
      </c>
      <c r="E138" s="18" t="s">
        <v>54</v>
      </c>
      <c r="F138" s="19">
        <v>10.0</v>
      </c>
      <c r="G138" s="20">
        <v>12.33</v>
      </c>
      <c r="H138" s="21">
        <v>123.3</v>
      </c>
      <c r="I138" s="22">
        <f t="shared" si="1"/>
        <v>0</v>
      </c>
      <c r="J138" s="23">
        <f t="shared" si="2"/>
        <v>123.3</v>
      </c>
    </row>
    <row r="139" ht="19.5" customHeight="1">
      <c r="A139" s="8" t="s">
        <v>387</v>
      </c>
      <c r="B139" s="9" t="s">
        <v>388</v>
      </c>
      <c r="C139" s="10"/>
      <c r="D139" s="10"/>
      <c r="E139" s="11"/>
      <c r="F139" s="12">
        <v>1.0</v>
      </c>
      <c r="G139" s="13">
        <v>23229.56</v>
      </c>
      <c r="H139" s="14">
        <v>23229.56</v>
      </c>
      <c r="I139" s="15">
        <f t="shared" si="1"/>
        <v>0</v>
      </c>
      <c r="J139" s="16">
        <f t="shared" si="2"/>
        <v>23229.56</v>
      </c>
    </row>
    <row r="140" ht="15.75" customHeight="1">
      <c r="A140" s="17" t="s">
        <v>389</v>
      </c>
      <c r="B140" s="18" t="s">
        <v>390</v>
      </c>
      <c r="C140" s="17" t="s">
        <v>391</v>
      </c>
      <c r="D140" s="18" t="s">
        <v>123</v>
      </c>
      <c r="E140" s="18" t="s">
        <v>246</v>
      </c>
      <c r="F140" s="19">
        <v>200.0</v>
      </c>
      <c r="G140" s="20">
        <v>21.04</v>
      </c>
      <c r="H140" s="21">
        <v>4208.0</v>
      </c>
      <c r="I140" s="22">
        <f t="shared" si="1"/>
        <v>0</v>
      </c>
      <c r="J140" s="23">
        <f t="shared" si="2"/>
        <v>4208</v>
      </c>
    </row>
    <row r="141" ht="15.75" customHeight="1">
      <c r="A141" s="17" t="s">
        <v>392</v>
      </c>
      <c r="B141" s="18" t="s">
        <v>393</v>
      </c>
      <c r="C141" s="17" t="s">
        <v>394</v>
      </c>
      <c r="D141" s="18" t="s">
        <v>330</v>
      </c>
      <c r="E141" s="18" t="s">
        <v>250</v>
      </c>
      <c r="F141" s="19">
        <v>16.0</v>
      </c>
      <c r="G141" s="20">
        <v>42.55</v>
      </c>
      <c r="H141" s="21">
        <v>680.8</v>
      </c>
      <c r="I141" s="22">
        <f t="shared" si="1"/>
        <v>0</v>
      </c>
      <c r="J141" s="23">
        <f t="shared" si="2"/>
        <v>680.8</v>
      </c>
    </row>
    <row r="142" ht="15.75" customHeight="1">
      <c r="A142" s="17" t="s">
        <v>395</v>
      </c>
      <c r="B142" s="18" t="s">
        <v>396</v>
      </c>
      <c r="C142" s="17" t="s">
        <v>397</v>
      </c>
      <c r="D142" s="18" t="s">
        <v>123</v>
      </c>
      <c r="E142" s="18" t="s">
        <v>246</v>
      </c>
      <c r="F142" s="19">
        <v>1.0</v>
      </c>
      <c r="G142" s="20">
        <v>93.22</v>
      </c>
      <c r="H142" s="21">
        <v>93.22</v>
      </c>
      <c r="I142" s="22">
        <f t="shared" si="1"/>
        <v>0</v>
      </c>
      <c r="J142" s="23">
        <f t="shared" si="2"/>
        <v>93.22</v>
      </c>
    </row>
    <row r="143" ht="15.75" customHeight="1">
      <c r="A143" s="17" t="s">
        <v>398</v>
      </c>
      <c r="B143" s="18" t="s">
        <v>399</v>
      </c>
      <c r="C143" s="17" t="s">
        <v>400</v>
      </c>
      <c r="D143" s="18" t="s">
        <v>123</v>
      </c>
      <c r="E143" s="18" t="s">
        <v>401</v>
      </c>
      <c r="F143" s="19">
        <v>14.0</v>
      </c>
      <c r="G143" s="20">
        <v>75.73</v>
      </c>
      <c r="H143" s="21">
        <v>1060.22</v>
      </c>
      <c r="I143" s="22">
        <f t="shared" si="1"/>
        <v>0</v>
      </c>
      <c r="J143" s="23">
        <f t="shared" si="2"/>
        <v>1060.22</v>
      </c>
    </row>
    <row r="144" ht="15.75" customHeight="1">
      <c r="A144" s="17" t="s">
        <v>402</v>
      </c>
      <c r="B144" s="18" t="s">
        <v>403</v>
      </c>
      <c r="C144" s="17" t="s">
        <v>404</v>
      </c>
      <c r="D144" s="18" t="s">
        <v>123</v>
      </c>
      <c r="E144" s="18" t="s">
        <v>250</v>
      </c>
      <c r="F144" s="19">
        <v>16.0</v>
      </c>
      <c r="G144" s="20">
        <v>50.52</v>
      </c>
      <c r="H144" s="21">
        <v>808.32</v>
      </c>
      <c r="I144" s="22">
        <f t="shared" si="1"/>
        <v>0</v>
      </c>
      <c r="J144" s="23">
        <f t="shared" si="2"/>
        <v>808.32</v>
      </c>
    </row>
    <row r="145" ht="15.75" customHeight="1">
      <c r="A145" s="17" t="s">
        <v>405</v>
      </c>
      <c r="B145" s="18" t="s">
        <v>406</v>
      </c>
      <c r="C145" s="17" t="s">
        <v>407</v>
      </c>
      <c r="D145" s="18" t="s">
        <v>123</v>
      </c>
      <c r="E145" s="18" t="s">
        <v>250</v>
      </c>
      <c r="F145" s="19">
        <v>92.0</v>
      </c>
      <c r="G145" s="20">
        <v>0.08</v>
      </c>
      <c r="H145" s="21">
        <v>7.36</v>
      </c>
      <c r="I145" s="22">
        <f t="shared" si="1"/>
        <v>0</v>
      </c>
      <c r="J145" s="23">
        <f t="shared" si="2"/>
        <v>7.36</v>
      </c>
    </row>
    <row r="146" ht="15.75" customHeight="1">
      <c r="A146" s="17" t="s">
        <v>408</v>
      </c>
      <c r="B146" s="18" t="s">
        <v>409</v>
      </c>
      <c r="C146" s="17" t="s">
        <v>410</v>
      </c>
      <c r="D146" s="18" t="s">
        <v>123</v>
      </c>
      <c r="E146" s="18" t="s">
        <v>246</v>
      </c>
      <c r="F146" s="19">
        <v>24.0</v>
      </c>
      <c r="G146" s="20">
        <v>23.21</v>
      </c>
      <c r="H146" s="21">
        <v>557.04</v>
      </c>
      <c r="I146" s="22">
        <f t="shared" si="1"/>
        <v>0</v>
      </c>
      <c r="J146" s="23">
        <f t="shared" si="2"/>
        <v>557.04</v>
      </c>
    </row>
    <row r="147" ht="15.75" customHeight="1">
      <c r="A147" s="17" t="s">
        <v>411</v>
      </c>
      <c r="B147" s="18" t="s">
        <v>412</v>
      </c>
      <c r="C147" s="17" t="s">
        <v>413</v>
      </c>
      <c r="D147" s="18" t="s">
        <v>123</v>
      </c>
      <c r="E147" s="18" t="s">
        <v>250</v>
      </c>
      <c r="F147" s="19">
        <v>8.0</v>
      </c>
      <c r="G147" s="20">
        <v>109.88</v>
      </c>
      <c r="H147" s="21">
        <v>879.04</v>
      </c>
      <c r="I147" s="22">
        <f t="shared" si="1"/>
        <v>0</v>
      </c>
      <c r="J147" s="23">
        <f t="shared" si="2"/>
        <v>879.04</v>
      </c>
    </row>
    <row r="148" ht="15.75" customHeight="1">
      <c r="A148" s="17" t="s">
        <v>414</v>
      </c>
      <c r="B148" s="18" t="s">
        <v>415</v>
      </c>
      <c r="C148" s="17" t="s">
        <v>416</v>
      </c>
      <c r="D148" s="18" t="s">
        <v>330</v>
      </c>
      <c r="E148" s="18" t="s">
        <v>250</v>
      </c>
      <c r="F148" s="19">
        <v>24.0</v>
      </c>
      <c r="G148" s="20">
        <v>24.39</v>
      </c>
      <c r="H148" s="21">
        <v>585.36</v>
      </c>
      <c r="I148" s="22">
        <f t="shared" si="1"/>
        <v>0</v>
      </c>
      <c r="J148" s="23">
        <f t="shared" si="2"/>
        <v>585.36</v>
      </c>
    </row>
    <row r="149" ht="15.75" customHeight="1">
      <c r="A149" s="17" t="s">
        <v>417</v>
      </c>
      <c r="B149" s="18" t="s">
        <v>418</v>
      </c>
      <c r="C149" s="17" t="s">
        <v>419</v>
      </c>
      <c r="D149" s="18" t="s">
        <v>16</v>
      </c>
      <c r="E149" s="18" t="s">
        <v>54</v>
      </c>
      <c r="F149" s="19">
        <v>8.0</v>
      </c>
      <c r="G149" s="20">
        <v>128.12</v>
      </c>
      <c r="H149" s="21">
        <v>1024.96</v>
      </c>
      <c r="I149" s="22">
        <f t="shared" si="1"/>
        <v>0</v>
      </c>
      <c r="J149" s="23">
        <f t="shared" si="2"/>
        <v>1024.96</v>
      </c>
    </row>
    <row r="150" ht="15.75" customHeight="1">
      <c r="A150" s="17" t="s">
        <v>420</v>
      </c>
      <c r="B150" s="18" t="s">
        <v>421</v>
      </c>
      <c r="C150" s="17" t="s">
        <v>422</v>
      </c>
      <c r="D150" s="18" t="s">
        <v>123</v>
      </c>
      <c r="E150" s="18" t="s">
        <v>250</v>
      </c>
      <c r="F150" s="19">
        <v>1.0</v>
      </c>
      <c r="G150" s="20">
        <v>457.7</v>
      </c>
      <c r="H150" s="21">
        <v>457.7</v>
      </c>
      <c r="I150" s="22">
        <f t="shared" si="1"/>
        <v>0</v>
      </c>
      <c r="J150" s="23">
        <f t="shared" si="2"/>
        <v>457.7</v>
      </c>
    </row>
    <row r="151" ht="15.75" customHeight="1">
      <c r="A151" s="17" t="s">
        <v>423</v>
      </c>
      <c r="B151" s="18" t="s">
        <v>424</v>
      </c>
      <c r="C151" s="17" t="s">
        <v>425</v>
      </c>
      <c r="D151" s="18" t="s">
        <v>123</v>
      </c>
      <c r="E151" s="18" t="s">
        <v>250</v>
      </c>
      <c r="F151" s="19">
        <v>1.0</v>
      </c>
      <c r="G151" s="20">
        <v>270.4</v>
      </c>
      <c r="H151" s="21">
        <v>270.4</v>
      </c>
      <c r="I151" s="22">
        <f t="shared" si="1"/>
        <v>0</v>
      </c>
      <c r="J151" s="23">
        <f t="shared" si="2"/>
        <v>270.4</v>
      </c>
    </row>
    <row r="152" ht="15.75" customHeight="1">
      <c r="A152" s="17" t="s">
        <v>426</v>
      </c>
      <c r="B152" s="18" t="s">
        <v>427</v>
      </c>
      <c r="C152" s="17" t="s">
        <v>428</v>
      </c>
      <c r="D152" s="18" t="s">
        <v>16</v>
      </c>
      <c r="E152" s="18" t="s">
        <v>41</v>
      </c>
      <c r="F152" s="19">
        <v>150.0</v>
      </c>
      <c r="G152" s="20">
        <v>75.51</v>
      </c>
      <c r="H152" s="21">
        <v>11326.5</v>
      </c>
      <c r="I152" s="22">
        <f t="shared" si="1"/>
        <v>0</v>
      </c>
      <c r="J152" s="23">
        <f t="shared" si="2"/>
        <v>11326.5</v>
      </c>
    </row>
    <row r="153" ht="15.75" customHeight="1">
      <c r="A153" s="17" t="s">
        <v>429</v>
      </c>
      <c r="B153" s="18" t="s">
        <v>238</v>
      </c>
      <c r="C153" s="17" t="s">
        <v>430</v>
      </c>
      <c r="D153" s="18" t="s">
        <v>16</v>
      </c>
      <c r="E153" s="18" t="s">
        <v>41</v>
      </c>
      <c r="F153" s="19">
        <v>10.0</v>
      </c>
      <c r="G153" s="20">
        <v>73.28</v>
      </c>
      <c r="H153" s="21">
        <v>732.8</v>
      </c>
      <c r="I153" s="22">
        <f t="shared" si="1"/>
        <v>0</v>
      </c>
      <c r="J153" s="23">
        <f t="shared" si="2"/>
        <v>732.8</v>
      </c>
    </row>
    <row r="154" ht="15.75" customHeight="1">
      <c r="A154" s="17" t="s">
        <v>431</v>
      </c>
      <c r="B154" s="18" t="s">
        <v>432</v>
      </c>
      <c r="C154" s="17" t="s">
        <v>433</v>
      </c>
      <c r="D154" s="18" t="s">
        <v>16</v>
      </c>
      <c r="E154" s="18" t="s">
        <v>54</v>
      </c>
      <c r="F154" s="19">
        <v>8.0</v>
      </c>
      <c r="G154" s="20">
        <v>67.23</v>
      </c>
      <c r="H154" s="21">
        <v>537.84</v>
      </c>
      <c r="I154" s="22">
        <f t="shared" si="1"/>
        <v>0</v>
      </c>
      <c r="J154" s="23">
        <f t="shared" si="2"/>
        <v>537.84</v>
      </c>
    </row>
    <row r="155" ht="19.5" customHeight="1">
      <c r="A155" s="8" t="s">
        <v>434</v>
      </c>
      <c r="B155" s="9" t="s">
        <v>435</v>
      </c>
      <c r="C155" s="10"/>
      <c r="D155" s="10"/>
      <c r="E155" s="11"/>
      <c r="F155" s="12">
        <v>1.0</v>
      </c>
      <c r="G155" s="13">
        <v>20967.01</v>
      </c>
      <c r="H155" s="14">
        <v>20967.01</v>
      </c>
      <c r="I155" s="15">
        <f t="shared" si="1"/>
        <v>0</v>
      </c>
      <c r="J155" s="16">
        <f t="shared" si="2"/>
        <v>20967.01</v>
      </c>
    </row>
    <row r="156" ht="15.75" customHeight="1">
      <c r="A156" s="17" t="s">
        <v>436</v>
      </c>
      <c r="B156" s="18" t="s">
        <v>437</v>
      </c>
      <c r="C156" s="17" t="s">
        <v>438</v>
      </c>
      <c r="D156" s="18" t="s">
        <v>123</v>
      </c>
      <c r="E156" s="18" t="s">
        <v>250</v>
      </c>
      <c r="F156" s="19">
        <v>5.0</v>
      </c>
      <c r="G156" s="20">
        <v>429.28</v>
      </c>
      <c r="H156" s="21">
        <v>2146.4</v>
      </c>
      <c r="I156" s="22">
        <f t="shared" si="1"/>
        <v>0</v>
      </c>
      <c r="J156" s="23">
        <f t="shared" si="2"/>
        <v>2146.4</v>
      </c>
    </row>
    <row r="157" ht="15.75" customHeight="1">
      <c r="A157" s="17" t="s">
        <v>439</v>
      </c>
      <c r="B157" s="18" t="s">
        <v>440</v>
      </c>
      <c r="C157" s="17" t="s">
        <v>441</v>
      </c>
      <c r="D157" s="18" t="s">
        <v>442</v>
      </c>
      <c r="E157" s="18" t="s">
        <v>54</v>
      </c>
      <c r="F157" s="19">
        <v>2.0</v>
      </c>
      <c r="G157" s="20">
        <v>137.26</v>
      </c>
      <c r="H157" s="21">
        <v>274.52</v>
      </c>
      <c r="I157" s="22">
        <f t="shared" si="1"/>
        <v>0</v>
      </c>
      <c r="J157" s="23">
        <f t="shared" si="2"/>
        <v>274.52</v>
      </c>
    </row>
    <row r="158" ht="15.75" customHeight="1">
      <c r="A158" s="17" t="s">
        <v>443</v>
      </c>
      <c r="B158" s="18" t="s">
        <v>444</v>
      </c>
      <c r="C158" s="17" t="s">
        <v>445</v>
      </c>
      <c r="D158" s="18" t="s">
        <v>16</v>
      </c>
      <c r="E158" s="18" t="s">
        <v>54</v>
      </c>
      <c r="F158" s="19">
        <v>12.0</v>
      </c>
      <c r="G158" s="20">
        <v>53.54</v>
      </c>
      <c r="H158" s="21">
        <v>642.48</v>
      </c>
      <c r="I158" s="22">
        <f t="shared" si="1"/>
        <v>0</v>
      </c>
      <c r="J158" s="23">
        <f t="shared" si="2"/>
        <v>642.48</v>
      </c>
    </row>
    <row r="159" ht="15.75" customHeight="1">
      <c r="A159" s="17" t="s">
        <v>446</v>
      </c>
      <c r="B159" s="18" t="s">
        <v>447</v>
      </c>
      <c r="C159" s="17" t="s">
        <v>448</v>
      </c>
      <c r="D159" s="18" t="s">
        <v>16</v>
      </c>
      <c r="E159" s="18" t="s">
        <v>41</v>
      </c>
      <c r="F159" s="19">
        <v>350.0</v>
      </c>
      <c r="G159" s="20">
        <v>5.72</v>
      </c>
      <c r="H159" s="21">
        <v>2002.0</v>
      </c>
      <c r="I159" s="22">
        <f t="shared" si="1"/>
        <v>0</v>
      </c>
      <c r="J159" s="23">
        <f t="shared" si="2"/>
        <v>2002</v>
      </c>
    </row>
    <row r="160" ht="15.75" customHeight="1">
      <c r="A160" s="17" t="s">
        <v>449</v>
      </c>
      <c r="B160" s="18" t="s">
        <v>450</v>
      </c>
      <c r="C160" s="17" t="s">
        <v>451</v>
      </c>
      <c r="D160" s="18" t="s">
        <v>123</v>
      </c>
      <c r="E160" s="18" t="s">
        <v>246</v>
      </c>
      <c r="F160" s="19">
        <v>60.0</v>
      </c>
      <c r="G160" s="20">
        <v>36.18</v>
      </c>
      <c r="H160" s="21">
        <v>2170.8</v>
      </c>
      <c r="I160" s="22">
        <f t="shared" si="1"/>
        <v>0</v>
      </c>
      <c r="J160" s="23">
        <f t="shared" si="2"/>
        <v>2170.8</v>
      </c>
    </row>
    <row r="161" ht="15.75" customHeight="1">
      <c r="A161" s="17" t="s">
        <v>452</v>
      </c>
      <c r="B161" s="18" t="s">
        <v>453</v>
      </c>
      <c r="C161" s="17" t="s">
        <v>454</v>
      </c>
      <c r="D161" s="18" t="s">
        <v>16</v>
      </c>
      <c r="E161" s="18" t="s">
        <v>41</v>
      </c>
      <c r="F161" s="19">
        <v>50.0</v>
      </c>
      <c r="G161" s="20">
        <v>20.3</v>
      </c>
      <c r="H161" s="21">
        <v>1015.0</v>
      </c>
      <c r="I161" s="22">
        <f t="shared" si="1"/>
        <v>0</v>
      </c>
      <c r="J161" s="23">
        <f t="shared" si="2"/>
        <v>1015</v>
      </c>
    </row>
    <row r="162" ht="15.75" customHeight="1">
      <c r="A162" s="17" t="s">
        <v>455</v>
      </c>
      <c r="B162" s="18" t="s">
        <v>244</v>
      </c>
      <c r="C162" s="17" t="s">
        <v>456</v>
      </c>
      <c r="D162" s="18" t="s">
        <v>123</v>
      </c>
      <c r="E162" s="18" t="s">
        <v>246</v>
      </c>
      <c r="F162" s="19">
        <v>50.0</v>
      </c>
      <c r="G162" s="20">
        <v>28.54</v>
      </c>
      <c r="H162" s="21">
        <v>1427.0</v>
      </c>
      <c r="I162" s="22">
        <f t="shared" si="1"/>
        <v>0</v>
      </c>
      <c r="J162" s="23">
        <f t="shared" si="2"/>
        <v>1427</v>
      </c>
    </row>
    <row r="163" ht="15.75" customHeight="1">
      <c r="A163" s="17" t="s">
        <v>457</v>
      </c>
      <c r="B163" s="18" t="s">
        <v>458</v>
      </c>
      <c r="C163" s="17" t="s">
        <v>459</v>
      </c>
      <c r="D163" s="18" t="s">
        <v>16</v>
      </c>
      <c r="E163" s="18" t="s">
        <v>41</v>
      </c>
      <c r="F163" s="19">
        <v>40.0</v>
      </c>
      <c r="G163" s="20">
        <v>21.42</v>
      </c>
      <c r="H163" s="21">
        <v>856.8</v>
      </c>
      <c r="I163" s="22">
        <f t="shared" si="1"/>
        <v>0</v>
      </c>
      <c r="J163" s="23">
        <f t="shared" si="2"/>
        <v>856.8</v>
      </c>
    </row>
    <row r="164" ht="15.75" customHeight="1">
      <c r="A164" s="17" t="s">
        <v>460</v>
      </c>
      <c r="B164" s="18" t="s">
        <v>461</v>
      </c>
      <c r="C164" s="17" t="s">
        <v>462</v>
      </c>
      <c r="D164" s="18" t="s">
        <v>463</v>
      </c>
      <c r="E164" s="18" t="s">
        <v>41</v>
      </c>
      <c r="F164" s="19">
        <v>1.0</v>
      </c>
      <c r="G164" s="20">
        <v>88.83</v>
      </c>
      <c r="H164" s="21">
        <v>88.83</v>
      </c>
      <c r="I164" s="22">
        <f t="shared" si="1"/>
        <v>0</v>
      </c>
      <c r="J164" s="23">
        <f t="shared" si="2"/>
        <v>88.83</v>
      </c>
    </row>
    <row r="165" ht="15.75" customHeight="1">
      <c r="A165" s="17" t="s">
        <v>464</v>
      </c>
      <c r="B165" s="18" t="s">
        <v>465</v>
      </c>
      <c r="C165" s="17" t="s">
        <v>466</v>
      </c>
      <c r="D165" s="18" t="s">
        <v>123</v>
      </c>
      <c r="E165" s="18" t="s">
        <v>250</v>
      </c>
      <c r="F165" s="19">
        <v>1.0</v>
      </c>
      <c r="G165" s="20">
        <v>524.15</v>
      </c>
      <c r="H165" s="21">
        <v>524.15</v>
      </c>
      <c r="I165" s="22">
        <f t="shared" si="1"/>
        <v>0</v>
      </c>
      <c r="J165" s="23">
        <f t="shared" si="2"/>
        <v>524.15</v>
      </c>
    </row>
    <row r="166" ht="15.75" customHeight="1">
      <c r="A166" s="17" t="s">
        <v>467</v>
      </c>
      <c r="B166" s="18" t="s">
        <v>468</v>
      </c>
      <c r="C166" s="17" t="s">
        <v>469</v>
      </c>
      <c r="D166" s="18" t="s">
        <v>470</v>
      </c>
      <c r="E166" s="18" t="s">
        <v>250</v>
      </c>
      <c r="F166" s="19">
        <v>1.0</v>
      </c>
      <c r="G166" s="20">
        <v>1152.97</v>
      </c>
      <c r="H166" s="21">
        <v>1152.97</v>
      </c>
      <c r="I166" s="22">
        <f t="shared" si="1"/>
        <v>0</v>
      </c>
      <c r="J166" s="23">
        <f t="shared" si="2"/>
        <v>1152.97</v>
      </c>
    </row>
    <row r="167" ht="15.75" customHeight="1">
      <c r="A167" s="17" t="s">
        <v>471</v>
      </c>
      <c r="B167" s="18" t="s">
        <v>472</v>
      </c>
      <c r="C167" s="17" t="s">
        <v>473</v>
      </c>
      <c r="D167" s="18" t="s">
        <v>123</v>
      </c>
      <c r="E167" s="18" t="s">
        <v>250</v>
      </c>
      <c r="F167" s="19">
        <v>1.0</v>
      </c>
      <c r="G167" s="20">
        <v>1306.43</v>
      </c>
      <c r="H167" s="21">
        <v>1306.43</v>
      </c>
      <c r="I167" s="22">
        <f t="shared" si="1"/>
        <v>0</v>
      </c>
      <c r="J167" s="23">
        <f t="shared" si="2"/>
        <v>1306.43</v>
      </c>
    </row>
    <row r="168" ht="15.75" customHeight="1">
      <c r="A168" s="17" t="s">
        <v>474</v>
      </c>
      <c r="B168" s="18" t="s">
        <v>475</v>
      </c>
      <c r="C168" s="17" t="s">
        <v>476</v>
      </c>
      <c r="D168" s="18" t="s">
        <v>123</v>
      </c>
      <c r="E168" s="18" t="s">
        <v>250</v>
      </c>
      <c r="F168" s="19">
        <v>1.0</v>
      </c>
      <c r="G168" s="20">
        <v>290.49</v>
      </c>
      <c r="H168" s="21">
        <v>290.49</v>
      </c>
      <c r="I168" s="22">
        <f t="shared" si="1"/>
        <v>0</v>
      </c>
      <c r="J168" s="23">
        <f t="shared" si="2"/>
        <v>290.49</v>
      </c>
    </row>
    <row r="169" ht="15.75" customHeight="1">
      <c r="A169" s="17" t="s">
        <v>477</v>
      </c>
      <c r="B169" s="18" t="s">
        <v>478</v>
      </c>
      <c r="C169" s="17" t="s">
        <v>479</v>
      </c>
      <c r="D169" s="18" t="s">
        <v>16</v>
      </c>
      <c r="E169" s="18" t="s">
        <v>54</v>
      </c>
      <c r="F169" s="19">
        <v>8.0</v>
      </c>
      <c r="G169" s="20">
        <v>31.51</v>
      </c>
      <c r="H169" s="21">
        <v>252.08</v>
      </c>
      <c r="I169" s="22">
        <f t="shared" si="1"/>
        <v>0</v>
      </c>
      <c r="J169" s="23">
        <f t="shared" si="2"/>
        <v>252.08</v>
      </c>
    </row>
    <row r="170" ht="15.75" customHeight="1">
      <c r="A170" s="17" t="s">
        <v>480</v>
      </c>
      <c r="B170" s="18" t="s">
        <v>481</v>
      </c>
      <c r="C170" s="17" t="s">
        <v>482</v>
      </c>
      <c r="D170" s="18" t="s">
        <v>16</v>
      </c>
      <c r="E170" s="18" t="s">
        <v>54</v>
      </c>
      <c r="F170" s="19">
        <v>10.0</v>
      </c>
      <c r="G170" s="20">
        <v>82.55</v>
      </c>
      <c r="H170" s="21">
        <v>825.5</v>
      </c>
      <c r="I170" s="22">
        <f t="shared" si="1"/>
        <v>0</v>
      </c>
      <c r="J170" s="23">
        <f t="shared" si="2"/>
        <v>825.5</v>
      </c>
    </row>
    <row r="171" ht="15.75" customHeight="1">
      <c r="A171" s="17" t="s">
        <v>483</v>
      </c>
      <c r="B171" s="18" t="s">
        <v>484</v>
      </c>
      <c r="C171" s="17" t="s">
        <v>485</v>
      </c>
      <c r="D171" s="18" t="s">
        <v>16</v>
      </c>
      <c r="E171" s="18" t="s">
        <v>54</v>
      </c>
      <c r="F171" s="19">
        <v>1.0</v>
      </c>
      <c r="G171" s="20">
        <v>112.98</v>
      </c>
      <c r="H171" s="21">
        <v>112.98</v>
      </c>
      <c r="I171" s="22">
        <f t="shared" si="1"/>
        <v>0</v>
      </c>
      <c r="J171" s="23">
        <f t="shared" si="2"/>
        <v>112.98</v>
      </c>
    </row>
    <row r="172" ht="15.75" customHeight="1">
      <c r="A172" s="17" t="s">
        <v>486</v>
      </c>
      <c r="B172" s="18" t="s">
        <v>487</v>
      </c>
      <c r="C172" s="17" t="s">
        <v>488</v>
      </c>
      <c r="D172" s="18" t="s">
        <v>16</v>
      </c>
      <c r="E172" s="18" t="s">
        <v>41</v>
      </c>
      <c r="F172" s="19">
        <v>50.0</v>
      </c>
      <c r="G172" s="20">
        <v>4.88</v>
      </c>
      <c r="H172" s="21">
        <v>244.0</v>
      </c>
      <c r="I172" s="22">
        <f t="shared" si="1"/>
        <v>0</v>
      </c>
      <c r="J172" s="23">
        <f t="shared" si="2"/>
        <v>244</v>
      </c>
    </row>
    <row r="173" ht="15.75" customHeight="1">
      <c r="A173" s="17" t="s">
        <v>489</v>
      </c>
      <c r="B173" s="18" t="s">
        <v>490</v>
      </c>
      <c r="C173" s="17" t="s">
        <v>491</v>
      </c>
      <c r="D173" s="18" t="s">
        <v>16</v>
      </c>
      <c r="E173" s="18" t="s">
        <v>25</v>
      </c>
      <c r="F173" s="19">
        <v>20.0</v>
      </c>
      <c r="G173" s="20">
        <v>39.72</v>
      </c>
      <c r="H173" s="21">
        <v>794.4</v>
      </c>
      <c r="I173" s="22">
        <f t="shared" si="1"/>
        <v>0</v>
      </c>
      <c r="J173" s="23">
        <f t="shared" si="2"/>
        <v>794.4</v>
      </c>
    </row>
    <row r="174" ht="15.75" customHeight="1">
      <c r="A174" s="17" t="s">
        <v>492</v>
      </c>
      <c r="B174" s="18" t="s">
        <v>493</v>
      </c>
      <c r="C174" s="17" t="s">
        <v>494</v>
      </c>
      <c r="D174" s="18" t="s">
        <v>123</v>
      </c>
      <c r="E174" s="18" t="s">
        <v>250</v>
      </c>
      <c r="F174" s="19">
        <v>8.0</v>
      </c>
      <c r="G174" s="20">
        <v>29.91</v>
      </c>
      <c r="H174" s="21">
        <v>239.28</v>
      </c>
      <c r="I174" s="22">
        <f t="shared" si="1"/>
        <v>0</v>
      </c>
      <c r="J174" s="23">
        <f t="shared" si="2"/>
        <v>239.28</v>
      </c>
    </row>
    <row r="175" ht="15.75" customHeight="1">
      <c r="A175" s="17" t="s">
        <v>495</v>
      </c>
      <c r="B175" s="18" t="s">
        <v>496</v>
      </c>
      <c r="C175" s="17" t="s">
        <v>497</v>
      </c>
      <c r="D175" s="18" t="s">
        <v>123</v>
      </c>
      <c r="E175" s="18" t="s">
        <v>498</v>
      </c>
      <c r="F175" s="19">
        <v>20.0</v>
      </c>
      <c r="G175" s="20">
        <v>25.82</v>
      </c>
      <c r="H175" s="21">
        <v>516.4</v>
      </c>
      <c r="I175" s="22">
        <f t="shared" si="1"/>
        <v>0</v>
      </c>
      <c r="J175" s="23">
        <f t="shared" si="2"/>
        <v>516.4</v>
      </c>
    </row>
    <row r="176" ht="15.75" customHeight="1">
      <c r="A176" s="17" t="s">
        <v>499</v>
      </c>
      <c r="B176" s="18" t="s">
        <v>500</v>
      </c>
      <c r="C176" s="17" t="s">
        <v>501</v>
      </c>
      <c r="D176" s="18" t="s">
        <v>16</v>
      </c>
      <c r="E176" s="18" t="s">
        <v>41</v>
      </c>
      <c r="F176" s="19">
        <v>350.0</v>
      </c>
      <c r="G176" s="20">
        <v>11.67</v>
      </c>
      <c r="H176" s="21">
        <v>4084.5</v>
      </c>
      <c r="I176" s="22">
        <f t="shared" si="1"/>
        <v>0</v>
      </c>
      <c r="J176" s="23">
        <f t="shared" si="2"/>
        <v>4084.5</v>
      </c>
    </row>
    <row r="177" ht="19.5" customHeight="1">
      <c r="A177" s="8" t="s">
        <v>502</v>
      </c>
      <c r="B177" s="9" t="s">
        <v>503</v>
      </c>
      <c r="C177" s="10"/>
      <c r="D177" s="10"/>
      <c r="E177" s="11"/>
      <c r="F177" s="12">
        <v>1.0</v>
      </c>
      <c r="G177" s="13">
        <v>9475.24</v>
      </c>
      <c r="H177" s="14">
        <v>9475.24</v>
      </c>
      <c r="I177" s="15">
        <f t="shared" si="1"/>
        <v>0</v>
      </c>
      <c r="J177" s="16">
        <f t="shared" si="2"/>
        <v>9475.24</v>
      </c>
    </row>
    <row r="178" ht="19.5" customHeight="1">
      <c r="A178" s="8" t="s">
        <v>504</v>
      </c>
      <c r="B178" s="9" t="s">
        <v>505</v>
      </c>
      <c r="C178" s="10"/>
      <c r="D178" s="10"/>
      <c r="E178" s="11"/>
      <c r="F178" s="12">
        <v>1.0</v>
      </c>
      <c r="G178" s="13">
        <v>1200.44</v>
      </c>
      <c r="H178" s="14">
        <v>1200.44</v>
      </c>
      <c r="I178" s="15">
        <f t="shared" si="1"/>
        <v>0</v>
      </c>
      <c r="J178" s="16">
        <f t="shared" si="2"/>
        <v>1200.44</v>
      </c>
    </row>
    <row r="179" ht="15.75" customHeight="1">
      <c r="A179" s="17" t="s">
        <v>506</v>
      </c>
      <c r="B179" s="18" t="s">
        <v>507</v>
      </c>
      <c r="C179" s="17" t="s">
        <v>508</v>
      </c>
      <c r="D179" s="18" t="s">
        <v>16</v>
      </c>
      <c r="E179" s="18" t="s">
        <v>54</v>
      </c>
      <c r="F179" s="19">
        <v>3.0</v>
      </c>
      <c r="G179" s="20">
        <v>20.84</v>
      </c>
      <c r="H179" s="21">
        <v>62.52</v>
      </c>
      <c r="I179" s="22">
        <f t="shared" si="1"/>
        <v>0</v>
      </c>
      <c r="J179" s="23">
        <f t="shared" si="2"/>
        <v>62.52</v>
      </c>
    </row>
    <row r="180" ht="15.75" customHeight="1">
      <c r="A180" s="17" t="s">
        <v>509</v>
      </c>
      <c r="B180" s="18" t="s">
        <v>507</v>
      </c>
      <c r="C180" s="17" t="s">
        <v>510</v>
      </c>
      <c r="D180" s="18" t="s">
        <v>16</v>
      </c>
      <c r="E180" s="18" t="s">
        <v>54</v>
      </c>
      <c r="F180" s="19">
        <v>3.0</v>
      </c>
      <c r="G180" s="20">
        <v>20.84</v>
      </c>
      <c r="H180" s="21">
        <v>62.52</v>
      </c>
      <c r="I180" s="22">
        <f t="shared" si="1"/>
        <v>0</v>
      </c>
      <c r="J180" s="23">
        <f t="shared" si="2"/>
        <v>62.52</v>
      </c>
    </row>
    <row r="181" ht="15.75" customHeight="1">
      <c r="A181" s="17" t="s">
        <v>511</v>
      </c>
      <c r="B181" s="18" t="s">
        <v>507</v>
      </c>
      <c r="C181" s="17" t="s">
        <v>512</v>
      </c>
      <c r="D181" s="18" t="s">
        <v>16</v>
      </c>
      <c r="E181" s="18" t="s">
        <v>54</v>
      </c>
      <c r="F181" s="19">
        <v>10.0</v>
      </c>
      <c r="G181" s="20">
        <v>20.84</v>
      </c>
      <c r="H181" s="21">
        <v>208.4</v>
      </c>
      <c r="I181" s="22">
        <f t="shared" si="1"/>
        <v>0</v>
      </c>
      <c r="J181" s="23">
        <f t="shared" si="2"/>
        <v>208.4</v>
      </c>
    </row>
    <row r="182" ht="15.75" customHeight="1">
      <c r="A182" s="17" t="s">
        <v>513</v>
      </c>
      <c r="B182" s="18" t="s">
        <v>514</v>
      </c>
      <c r="C182" s="17" t="s">
        <v>515</v>
      </c>
      <c r="D182" s="18" t="s">
        <v>16</v>
      </c>
      <c r="E182" s="18" t="s">
        <v>54</v>
      </c>
      <c r="F182" s="19">
        <v>5.0</v>
      </c>
      <c r="G182" s="20">
        <v>24.1</v>
      </c>
      <c r="H182" s="21">
        <v>120.5</v>
      </c>
      <c r="I182" s="22">
        <f t="shared" si="1"/>
        <v>0</v>
      </c>
      <c r="J182" s="23">
        <f t="shared" si="2"/>
        <v>120.5</v>
      </c>
    </row>
    <row r="183" ht="15.75" customHeight="1">
      <c r="A183" s="17" t="s">
        <v>516</v>
      </c>
      <c r="B183" s="18" t="s">
        <v>507</v>
      </c>
      <c r="C183" s="17" t="s">
        <v>517</v>
      </c>
      <c r="D183" s="18" t="s">
        <v>16</v>
      </c>
      <c r="E183" s="18" t="s">
        <v>54</v>
      </c>
      <c r="F183" s="19">
        <v>2.0</v>
      </c>
      <c r="G183" s="20">
        <v>20.84</v>
      </c>
      <c r="H183" s="21">
        <v>41.68</v>
      </c>
      <c r="I183" s="22">
        <f t="shared" si="1"/>
        <v>0</v>
      </c>
      <c r="J183" s="23">
        <f t="shared" si="2"/>
        <v>41.68</v>
      </c>
    </row>
    <row r="184" ht="15.75" customHeight="1">
      <c r="A184" s="17" t="s">
        <v>518</v>
      </c>
      <c r="B184" s="18" t="s">
        <v>519</v>
      </c>
      <c r="C184" s="17" t="s">
        <v>520</v>
      </c>
      <c r="D184" s="18" t="s">
        <v>16</v>
      </c>
      <c r="E184" s="18" t="s">
        <v>54</v>
      </c>
      <c r="F184" s="19">
        <v>1.0</v>
      </c>
      <c r="G184" s="20">
        <v>41.02</v>
      </c>
      <c r="H184" s="21">
        <v>41.02</v>
      </c>
      <c r="I184" s="22">
        <f t="shared" si="1"/>
        <v>0</v>
      </c>
      <c r="J184" s="23">
        <f t="shared" si="2"/>
        <v>41.02</v>
      </c>
    </row>
    <row r="185" ht="15.75" customHeight="1">
      <c r="A185" s="17" t="s">
        <v>521</v>
      </c>
      <c r="B185" s="18" t="s">
        <v>522</v>
      </c>
      <c r="C185" s="17" t="s">
        <v>523</v>
      </c>
      <c r="D185" s="18" t="s">
        <v>16</v>
      </c>
      <c r="E185" s="18" t="s">
        <v>54</v>
      </c>
      <c r="F185" s="19">
        <v>4.0</v>
      </c>
      <c r="G185" s="20">
        <v>12.45</v>
      </c>
      <c r="H185" s="21">
        <v>49.8</v>
      </c>
      <c r="I185" s="22">
        <f t="shared" si="1"/>
        <v>0</v>
      </c>
      <c r="J185" s="23">
        <f t="shared" si="2"/>
        <v>49.8</v>
      </c>
    </row>
    <row r="186" ht="15.75" customHeight="1">
      <c r="A186" s="17" t="s">
        <v>524</v>
      </c>
      <c r="B186" s="18" t="s">
        <v>525</v>
      </c>
      <c r="C186" s="17" t="s">
        <v>526</v>
      </c>
      <c r="D186" s="18" t="s">
        <v>16</v>
      </c>
      <c r="E186" s="18" t="s">
        <v>25</v>
      </c>
      <c r="F186" s="19">
        <v>20.0</v>
      </c>
      <c r="G186" s="20">
        <v>30.7</v>
      </c>
      <c r="H186" s="21">
        <v>614.0</v>
      </c>
      <c r="I186" s="22">
        <f t="shared" si="1"/>
        <v>0</v>
      </c>
      <c r="J186" s="23">
        <f t="shared" si="2"/>
        <v>614</v>
      </c>
    </row>
    <row r="187" ht="19.5" customHeight="1">
      <c r="A187" s="8" t="s">
        <v>527</v>
      </c>
      <c r="B187" s="9" t="s">
        <v>528</v>
      </c>
      <c r="C187" s="10"/>
      <c r="D187" s="10"/>
      <c r="E187" s="11"/>
      <c r="F187" s="12">
        <v>1.0</v>
      </c>
      <c r="G187" s="13">
        <v>2311.73</v>
      </c>
      <c r="H187" s="14">
        <v>2311.73</v>
      </c>
      <c r="I187" s="15">
        <f t="shared" si="1"/>
        <v>0</v>
      </c>
      <c r="J187" s="16">
        <f t="shared" si="2"/>
        <v>2311.73</v>
      </c>
    </row>
    <row r="188" ht="15.75" customHeight="1">
      <c r="A188" s="17" t="s">
        <v>529</v>
      </c>
      <c r="B188" s="18" t="s">
        <v>530</v>
      </c>
      <c r="C188" s="17" t="s">
        <v>531</v>
      </c>
      <c r="D188" s="18" t="s">
        <v>16</v>
      </c>
      <c r="E188" s="18" t="s">
        <v>54</v>
      </c>
      <c r="F188" s="19">
        <v>4.0</v>
      </c>
      <c r="G188" s="20">
        <v>284.2</v>
      </c>
      <c r="H188" s="21">
        <v>1136.8</v>
      </c>
      <c r="I188" s="22">
        <f t="shared" si="1"/>
        <v>0</v>
      </c>
      <c r="J188" s="23">
        <f t="shared" si="2"/>
        <v>1136.8</v>
      </c>
    </row>
    <row r="189" ht="15.75" customHeight="1">
      <c r="A189" s="17" t="s">
        <v>532</v>
      </c>
      <c r="B189" s="18" t="s">
        <v>533</v>
      </c>
      <c r="C189" s="17" t="s">
        <v>534</v>
      </c>
      <c r="D189" s="18" t="s">
        <v>16</v>
      </c>
      <c r="E189" s="18" t="s">
        <v>54</v>
      </c>
      <c r="F189" s="19">
        <v>1.0</v>
      </c>
      <c r="G189" s="20">
        <v>856.07</v>
      </c>
      <c r="H189" s="21">
        <v>856.07</v>
      </c>
      <c r="I189" s="22">
        <f t="shared" si="1"/>
        <v>0</v>
      </c>
      <c r="J189" s="23">
        <f t="shared" si="2"/>
        <v>856.07</v>
      </c>
    </row>
    <row r="190" ht="15.75" customHeight="1">
      <c r="A190" s="17" t="s">
        <v>535</v>
      </c>
      <c r="B190" s="18" t="s">
        <v>536</v>
      </c>
      <c r="C190" s="17" t="s">
        <v>537</v>
      </c>
      <c r="D190" s="18" t="s">
        <v>73</v>
      </c>
      <c r="E190" s="18" t="s">
        <v>54</v>
      </c>
      <c r="F190" s="19">
        <v>1.0</v>
      </c>
      <c r="G190" s="20">
        <v>318.86</v>
      </c>
      <c r="H190" s="21">
        <v>318.86</v>
      </c>
      <c r="I190" s="22">
        <f t="shared" si="1"/>
        <v>0</v>
      </c>
      <c r="J190" s="23">
        <f t="shared" si="2"/>
        <v>318.86</v>
      </c>
    </row>
    <row r="191" ht="19.5" customHeight="1">
      <c r="A191" s="8" t="s">
        <v>538</v>
      </c>
      <c r="B191" s="9" t="s">
        <v>539</v>
      </c>
      <c r="C191" s="10"/>
      <c r="D191" s="10"/>
      <c r="E191" s="11"/>
      <c r="F191" s="12">
        <v>1.0</v>
      </c>
      <c r="G191" s="13">
        <v>5963.07</v>
      </c>
      <c r="H191" s="14">
        <v>5963.07</v>
      </c>
      <c r="I191" s="15">
        <f t="shared" si="1"/>
        <v>0</v>
      </c>
      <c r="J191" s="16">
        <f t="shared" si="2"/>
        <v>5963.07</v>
      </c>
    </row>
    <row r="192" ht="15.75" customHeight="1">
      <c r="A192" s="17" t="s">
        <v>540</v>
      </c>
      <c r="B192" s="18" t="s">
        <v>541</v>
      </c>
      <c r="C192" s="17" t="s">
        <v>542</v>
      </c>
      <c r="D192" s="18" t="s">
        <v>16</v>
      </c>
      <c r="E192" s="18" t="s">
        <v>54</v>
      </c>
      <c r="F192" s="19">
        <v>9.0</v>
      </c>
      <c r="G192" s="20">
        <v>22.15</v>
      </c>
      <c r="H192" s="21">
        <v>199.35</v>
      </c>
      <c r="I192" s="22">
        <f t="shared" si="1"/>
        <v>0</v>
      </c>
      <c r="J192" s="23">
        <f t="shared" si="2"/>
        <v>199.35</v>
      </c>
    </row>
    <row r="193" ht="15.75" customHeight="1">
      <c r="A193" s="17" t="s">
        <v>543</v>
      </c>
      <c r="B193" s="18" t="s">
        <v>544</v>
      </c>
      <c r="C193" s="17" t="s">
        <v>545</v>
      </c>
      <c r="D193" s="18" t="s">
        <v>123</v>
      </c>
      <c r="E193" s="18" t="s">
        <v>250</v>
      </c>
      <c r="F193" s="19">
        <v>2.0</v>
      </c>
      <c r="G193" s="20">
        <v>127.29</v>
      </c>
      <c r="H193" s="21">
        <v>254.58</v>
      </c>
      <c r="I193" s="22">
        <f t="shared" si="1"/>
        <v>0</v>
      </c>
      <c r="J193" s="23">
        <f t="shared" si="2"/>
        <v>254.58</v>
      </c>
    </row>
    <row r="194" ht="15.75" customHeight="1">
      <c r="A194" s="17" t="s">
        <v>546</v>
      </c>
      <c r="B194" s="18" t="s">
        <v>547</v>
      </c>
      <c r="C194" s="17" t="s">
        <v>548</v>
      </c>
      <c r="D194" s="18" t="s">
        <v>123</v>
      </c>
      <c r="E194" s="18" t="s">
        <v>250</v>
      </c>
      <c r="F194" s="19">
        <v>2.0</v>
      </c>
      <c r="G194" s="20">
        <v>293.91</v>
      </c>
      <c r="H194" s="21">
        <v>587.82</v>
      </c>
      <c r="I194" s="22">
        <f t="shared" si="1"/>
        <v>0</v>
      </c>
      <c r="J194" s="23">
        <f t="shared" si="2"/>
        <v>587.82</v>
      </c>
    </row>
    <row r="195" ht="15.75" customHeight="1">
      <c r="A195" s="17" t="s">
        <v>549</v>
      </c>
      <c r="B195" s="18" t="s">
        <v>550</v>
      </c>
      <c r="C195" s="17" t="s">
        <v>551</v>
      </c>
      <c r="D195" s="18" t="s">
        <v>123</v>
      </c>
      <c r="E195" s="18" t="s">
        <v>552</v>
      </c>
      <c r="F195" s="19">
        <v>13.0</v>
      </c>
      <c r="G195" s="20">
        <v>377.45</v>
      </c>
      <c r="H195" s="21">
        <v>4906.85</v>
      </c>
      <c r="I195" s="22">
        <f t="shared" si="1"/>
        <v>0</v>
      </c>
      <c r="J195" s="23">
        <f t="shared" si="2"/>
        <v>4906.85</v>
      </c>
    </row>
    <row r="196" ht="15.75" customHeight="1">
      <c r="A196" s="17" t="s">
        <v>553</v>
      </c>
      <c r="B196" s="18" t="s">
        <v>268</v>
      </c>
      <c r="C196" s="17" t="s">
        <v>554</v>
      </c>
      <c r="D196" s="18" t="s">
        <v>16</v>
      </c>
      <c r="E196" s="18" t="s">
        <v>54</v>
      </c>
      <c r="F196" s="19">
        <v>1.0</v>
      </c>
      <c r="G196" s="20">
        <v>14.47</v>
      </c>
      <c r="H196" s="21">
        <v>14.47</v>
      </c>
      <c r="I196" s="22">
        <f t="shared" si="1"/>
        <v>0</v>
      </c>
      <c r="J196" s="23">
        <f t="shared" si="2"/>
        <v>14.47</v>
      </c>
    </row>
    <row r="197" ht="19.5" customHeight="1">
      <c r="A197" s="8" t="s">
        <v>555</v>
      </c>
      <c r="B197" s="9" t="s">
        <v>556</v>
      </c>
      <c r="C197" s="10"/>
      <c r="D197" s="10"/>
      <c r="E197" s="11"/>
      <c r="F197" s="12">
        <v>1.0</v>
      </c>
      <c r="G197" s="13">
        <v>76443.66</v>
      </c>
      <c r="H197" s="14">
        <v>76443.66</v>
      </c>
      <c r="I197" s="15">
        <f t="shared" si="1"/>
        <v>0</v>
      </c>
      <c r="J197" s="16">
        <f t="shared" si="2"/>
        <v>76443.66</v>
      </c>
    </row>
    <row r="198" ht="19.5" customHeight="1">
      <c r="A198" s="8" t="s">
        <v>557</v>
      </c>
      <c r="B198" s="9" t="s">
        <v>558</v>
      </c>
      <c r="C198" s="10"/>
      <c r="D198" s="10"/>
      <c r="E198" s="11"/>
      <c r="F198" s="12">
        <v>1.0</v>
      </c>
      <c r="G198" s="13">
        <v>999.39</v>
      </c>
      <c r="H198" s="14">
        <v>999.39</v>
      </c>
      <c r="I198" s="15">
        <f t="shared" si="1"/>
        <v>0</v>
      </c>
      <c r="J198" s="16">
        <f t="shared" si="2"/>
        <v>999.39</v>
      </c>
    </row>
    <row r="199" ht="15.75" customHeight="1">
      <c r="A199" s="17" t="s">
        <v>559</v>
      </c>
      <c r="B199" s="18" t="s">
        <v>560</v>
      </c>
      <c r="C199" s="17" t="s">
        <v>561</v>
      </c>
      <c r="D199" s="18" t="s">
        <v>16</v>
      </c>
      <c r="E199" s="18" t="s">
        <v>34</v>
      </c>
      <c r="F199" s="19">
        <v>21.0</v>
      </c>
      <c r="G199" s="20">
        <v>8.39</v>
      </c>
      <c r="H199" s="21">
        <v>176.19</v>
      </c>
      <c r="I199" s="22">
        <f t="shared" si="1"/>
        <v>0</v>
      </c>
      <c r="J199" s="23">
        <f t="shared" si="2"/>
        <v>176.19</v>
      </c>
    </row>
    <row r="200" ht="15.75" customHeight="1">
      <c r="A200" s="17" t="s">
        <v>562</v>
      </c>
      <c r="B200" s="18" t="s">
        <v>563</v>
      </c>
      <c r="C200" s="17" t="s">
        <v>564</v>
      </c>
      <c r="D200" s="18" t="s">
        <v>16</v>
      </c>
      <c r="E200" s="18" t="s">
        <v>34</v>
      </c>
      <c r="F200" s="19">
        <v>21.0</v>
      </c>
      <c r="G200" s="20">
        <v>39.2</v>
      </c>
      <c r="H200" s="21">
        <v>823.2</v>
      </c>
      <c r="I200" s="22">
        <f t="shared" si="1"/>
        <v>0</v>
      </c>
      <c r="J200" s="23">
        <f t="shared" si="2"/>
        <v>823.2</v>
      </c>
    </row>
    <row r="201" ht="19.5" customHeight="1">
      <c r="A201" s="8" t="s">
        <v>565</v>
      </c>
      <c r="B201" s="9" t="s">
        <v>566</v>
      </c>
      <c r="C201" s="10"/>
      <c r="D201" s="10"/>
      <c r="E201" s="11"/>
      <c r="F201" s="12">
        <v>1.0</v>
      </c>
      <c r="G201" s="13">
        <v>4414.53</v>
      </c>
      <c r="H201" s="14">
        <v>4414.53</v>
      </c>
      <c r="I201" s="15">
        <f t="shared" si="1"/>
        <v>0</v>
      </c>
      <c r="J201" s="16">
        <f t="shared" si="2"/>
        <v>4414.53</v>
      </c>
    </row>
    <row r="202" ht="15.75" customHeight="1">
      <c r="A202" s="17" t="s">
        <v>567</v>
      </c>
      <c r="B202" s="18" t="s">
        <v>568</v>
      </c>
      <c r="C202" s="17" t="s">
        <v>569</v>
      </c>
      <c r="D202" s="18" t="s">
        <v>16</v>
      </c>
      <c r="E202" s="18" t="s">
        <v>54</v>
      </c>
      <c r="F202" s="19">
        <v>8.0</v>
      </c>
      <c r="G202" s="20">
        <v>4.94</v>
      </c>
      <c r="H202" s="21">
        <v>39.52</v>
      </c>
      <c r="I202" s="22">
        <f t="shared" si="1"/>
        <v>0</v>
      </c>
      <c r="J202" s="23">
        <f t="shared" si="2"/>
        <v>39.52</v>
      </c>
    </row>
    <row r="203" ht="15.75" customHeight="1">
      <c r="A203" s="17" t="s">
        <v>570</v>
      </c>
      <c r="B203" s="18" t="s">
        <v>571</v>
      </c>
      <c r="C203" s="17" t="s">
        <v>572</v>
      </c>
      <c r="D203" s="18" t="s">
        <v>16</v>
      </c>
      <c r="E203" s="18" t="s">
        <v>54</v>
      </c>
      <c r="F203" s="19">
        <v>1.0</v>
      </c>
      <c r="G203" s="20">
        <v>36.05</v>
      </c>
      <c r="H203" s="21">
        <v>36.05</v>
      </c>
      <c r="I203" s="22">
        <f t="shared" si="1"/>
        <v>0</v>
      </c>
      <c r="J203" s="23">
        <f t="shared" si="2"/>
        <v>36.05</v>
      </c>
    </row>
    <row r="204" ht="15.75" customHeight="1">
      <c r="A204" s="17" t="s">
        <v>573</v>
      </c>
      <c r="B204" s="18" t="s">
        <v>574</v>
      </c>
      <c r="C204" s="17" t="s">
        <v>575</v>
      </c>
      <c r="D204" s="18" t="s">
        <v>16</v>
      </c>
      <c r="E204" s="18" t="s">
        <v>54</v>
      </c>
      <c r="F204" s="19">
        <v>1.0</v>
      </c>
      <c r="G204" s="20">
        <v>14.47</v>
      </c>
      <c r="H204" s="21">
        <v>14.47</v>
      </c>
      <c r="I204" s="22">
        <f t="shared" si="1"/>
        <v>0</v>
      </c>
      <c r="J204" s="23">
        <f t="shared" si="2"/>
        <v>14.47</v>
      </c>
    </row>
    <row r="205" ht="15.75" customHeight="1">
      <c r="A205" s="17" t="s">
        <v>576</v>
      </c>
      <c r="B205" s="18" t="s">
        <v>577</v>
      </c>
      <c r="C205" s="17" t="s">
        <v>578</v>
      </c>
      <c r="D205" s="18" t="s">
        <v>16</v>
      </c>
      <c r="E205" s="18" t="s">
        <v>54</v>
      </c>
      <c r="F205" s="19">
        <v>2.0</v>
      </c>
      <c r="G205" s="20">
        <v>19.8</v>
      </c>
      <c r="H205" s="21">
        <v>39.6</v>
      </c>
      <c r="I205" s="22">
        <f t="shared" si="1"/>
        <v>0</v>
      </c>
      <c r="J205" s="23">
        <f t="shared" si="2"/>
        <v>39.6</v>
      </c>
    </row>
    <row r="206" ht="15.75" customHeight="1">
      <c r="A206" s="17" t="s">
        <v>579</v>
      </c>
      <c r="B206" s="18" t="s">
        <v>580</v>
      </c>
      <c r="C206" s="17" t="s">
        <v>581</v>
      </c>
      <c r="D206" s="18" t="s">
        <v>16</v>
      </c>
      <c r="E206" s="18" t="s">
        <v>54</v>
      </c>
      <c r="F206" s="19">
        <v>14.0</v>
      </c>
      <c r="G206" s="20">
        <v>13.3</v>
      </c>
      <c r="H206" s="21">
        <v>186.2</v>
      </c>
      <c r="I206" s="22">
        <f t="shared" si="1"/>
        <v>0</v>
      </c>
      <c r="J206" s="23">
        <f t="shared" si="2"/>
        <v>186.2</v>
      </c>
    </row>
    <row r="207" ht="15.75" customHeight="1">
      <c r="A207" s="17" t="s">
        <v>582</v>
      </c>
      <c r="B207" s="18" t="s">
        <v>583</v>
      </c>
      <c r="C207" s="17" t="s">
        <v>584</v>
      </c>
      <c r="D207" s="18" t="s">
        <v>16</v>
      </c>
      <c r="E207" s="18" t="s">
        <v>54</v>
      </c>
      <c r="F207" s="19">
        <v>6.0</v>
      </c>
      <c r="G207" s="20">
        <v>18.52</v>
      </c>
      <c r="H207" s="21">
        <v>111.12</v>
      </c>
      <c r="I207" s="22">
        <f t="shared" si="1"/>
        <v>0</v>
      </c>
      <c r="J207" s="23">
        <f t="shared" si="2"/>
        <v>111.12</v>
      </c>
    </row>
    <row r="208" ht="15.75" customHeight="1">
      <c r="A208" s="17" t="s">
        <v>585</v>
      </c>
      <c r="B208" s="18" t="s">
        <v>586</v>
      </c>
      <c r="C208" s="17" t="s">
        <v>587</v>
      </c>
      <c r="D208" s="18" t="s">
        <v>16</v>
      </c>
      <c r="E208" s="18" t="s">
        <v>54</v>
      </c>
      <c r="F208" s="19">
        <v>7.0</v>
      </c>
      <c r="G208" s="20">
        <v>23.43</v>
      </c>
      <c r="H208" s="21">
        <v>164.01</v>
      </c>
      <c r="I208" s="22">
        <f t="shared" si="1"/>
        <v>0</v>
      </c>
      <c r="J208" s="23">
        <f t="shared" si="2"/>
        <v>164.01</v>
      </c>
    </row>
    <row r="209" ht="15.75" customHeight="1">
      <c r="A209" s="17" t="s">
        <v>588</v>
      </c>
      <c r="B209" s="18" t="s">
        <v>589</v>
      </c>
      <c r="C209" s="17" t="s">
        <v>590</v>
      </c>
      <c r="D209" s="18" t="s">
        <v>16</v>
      </c>
      <c r="E209" s="18" t="s">
        <v>54</v>
      </c>
      <c r="F209" s="19">
        <v>1.0</v>
      </c>
      <c r="G209" s="20">
        <v>60.25</v>
      </c>
      <c r="H209" s="21">
        <v>60.25</v>
      </c>
      <c r="I209" s="22">
        <f t="shared" si="1"/>
        <v>0</v>
      </c>
      <c r="J209" s="23">
        <f t="shared" si="2"/>
        <v>60.25</v>
      </c>
    </row>
    <row r="210" ht="15.75" customHeight="1">
      <c r="A210" s="17" t="s">
        <v>591</v>
      </c>
      <c r="B210" s="18" t="s">
        <v>592</v>
      </c>
      <c r="C210" s="17" t="s">
        <v>593</v>
      </c>
      <c r="D210" s="18" t="s">
        <v>16</v>
      </c>
      <c r="E210" s="18" t="s">
        <v>54</v>
      </c>
      <c r="F210" s="19">
        <v>3.0</v>
      </c>
      <c r="G210" s="20">
        <v>26.91</v>
      </c>
      <c r="H210" s="21">
        <v>80.73</v>
      </c>
      <c r="I210" s="22">
        <f t="shared" si="1"/>
        <v>0</v>
      </c>
      <c r="J210" s="23">
        <f t="shared" si="2"/>
        <v>80.73</v>
      </c>
    </row>
    <row r="211" ht="15.75" customHeight="1">
      <c r="A211" s="17" t="s">
        <v>594</v>
      </c>
      <c r="B211" s="18" t="s">
        <v>595</v>
      </c>
      <c r="C211" s="17" t="s">
        <v>596</v>
      </c>
      <c r="D211" s="18" t="s">
        <v>16</v>
      </c>
      <c r="E211" s="18" t="s">
        <v>54</v>
      </c>
      <c r="F211" s="19">
        <v>3.0</v>
      </c>
      <c r="G211" s="20">
        <v>16.94</v>
      </c>
      <c r="H211" s="21">
        <v>50.82</v>
      </c>
      <c r="I211" s="22">
        <f t="shared" si="1"/>
        <v>0</v>
      </c>
      <c r="J211" s="23">
        <f t="shared" si="2"/>
        <v>50.82</v>
      </c>
    </row>
    <row r="212" ht="15.75" customHeight="1">
      <c r="A212" s="17" t="s">
        <v>597</v>
      </c>
      <c r="B212" s="18" t="s">
        <v>598</v>
      </c>
      <c r="C212" s="17" t="s">
        <v>599</v>
      </c>
      <c r="D212" s="18" t="s">
        <v>16</v>
      </c>
      <c r="E212" s="18" t="s">
        <v>54</v>
      </c>
      <c r="F212" s="19">
        <v>1.0</v>
      </c>
      <c r="G212" s="20">
        <v>69.73</v>
      </c>
      <c r="H212" s="21">
        <v>69.73</v>
      </c>
      <c r="I212" s="22">
        <f t="shared" si="1"/>
        <v>0</v>
      </c>
      <c r="J212" s="23">
        <f t="shared" si="2"/>
        <v>69.73</v>
      </c>
    </row>
    <row r="213" ht="15.75" customHeight="1">
      <c r="A213" s="17" t="s">
        <v>600</v>
      </c>
      <c r="B213" s="18" t="s">
        <v>601</v>
      </c>
      <c r="C213" s="17" t="s">
        <v>602</v>
      </c>
      <c r="D213" s="18" t="s">
        <v>16</v>
      </c>
      <c r="E213" s="18" t="s">
        <v>54</v>
      </c>
      <c r="F213" s="19">
        <v>3.0</v>
      </c>
      <c r="G213" s="20">
        <v>84.62</v>
      </c>
      <c r="H213" s="21">
        <v>253.86</v>
      </c>
      <c r="I213" s="22">
        <f t="shared" si="1"/>
        <v>0</v>
      </c>
      <c r="J213" s="23">
        <f t="shared" si="2"/>
        <v>253.86</v>
      </c>
    </row>
    <row r="214" ht="15.75" customHeight="1">
      <c r="A214" s="17" t="s">
        <v>603</v>
      </c>
      <c r="B214" s="18" t="s">
        <v>604</v>
      </c>
      <c r="C214" s="17" t="s">
        <v>605</v>
      </c>
      <c r="D214" s="18" t="s">
        <v>16</v>
      </c>
      <c r="E214" s="18" t="s">
        <v>54</v>
      </c>
      <c r="F214" s="19">
        <v>4.0</v>
      </c>
      <c r="G214" s="20">
        <v>152.12</v>
      </c>
      <c r="H214" s="21">
        <v>608.48</v>
      </c>
      <c r="I214" s="22">
        <f t="shared" si="1"/>
        <v>0</v>
      </c>
      <c r="J214" s="23">
        <f t="shared" si="2"/>
        <v>608.48</v>
      </c>
    </row>
    <row r="215" ht="15.75" customHeight="1">
      <c r="A215" s="17" t="s">
        <v>606</v>
      </c>
      <c r="B215" s="18" t="s">
        <v>607</v>
      </c>
      <c r="C215" s="17" t="s">
        <v>608</v>
      </c>
      <c r="D215" s="18" t="s">
        <v>16</v>
      </c>
      <c r="E215" s="18" t="s">
        <v>54</v>
      </c>
      <c r="F215" s="19">
        <v>1.0</v>
      </c>
      <c r="G215" s="20">
        <v>217.01</v>
      </c>
      <c r="H215" s="21">
        <v>217.01</v>
      </c>
      <c r="I215" s="22">
        <f t="shared" si="1"/>
        <v>0</v>
      </c>
      <c r="J215" s="23">
        <f t="shared" si="2"/>
        <v>217.01</v>
      </c>
    </row>
    <row r="216" ht="15.75" customHeight="1">
      <c r="A216" s="17" t="s">
        <v>609</v>
      </c>
      <c r="B216" s="18" t="s">
        <v>610</v>
      </c>
      <c r="C216" s="17" t="s">
        <v>611</v>
      </c>
      <c r="D216" s="18" t="s">
        <v>16</v>
      </c>
      <c r="E216" s="18" t="s">
        <v>54</v>
      </c>
      <c r="F216" s="19">
        <v>2.0</v>
      </c>
      <c r="G216" s="20">
        <v>38.61</v>
      </c>
      <c r="H216" s="21">
        <v>77.22</v>
      </c>
      <c r="I216" s="22">
        <f t="shared" si="1"/>
        <v>0</v>
      </c>
      <c r="J216" s="23">
        <f t="shared" si="2"/>
        <v>77.22</v>
      </c>
    </row>
    <row r="217" ht="15.75" customHeight="1">
      <c r="A217" s="17" t="s">
        <v>612</v>
      </c>
      <c r="B217" s="18" t="s">
        <v>613</v>
      </c>
      <c r="C217" s="17" t="s">
        <v>614</v>
      </c>
      <c r="D217" s="18" t="s">
        <v>16</v>
      </c>
      <c r="E217" s="18" t="s">
        <v>54</v>
      </c>
      <c r="F217" s="19">
        <v>1.0</v>
      </c>
      <c r="G217" s="20">
        <v>102.86</v>
      </c>
      <c r="H217" s="21">
        <v>102.86</v>
      </c>
      <c r="I217" s="22">
        <f t="shared" si="1"/>
        <v>0</v>
      </c>
      <c r="J217" s="23">
        <f t="shared" si="2"/>
        <v>102.86</v>
      </c>
    </row>
    <row r="218" ht="15.75" customHeight="1">
      <c r="A218" s="17" t="s">
        <v>615</v>
      </c>
      <c r="B218" s="18" t="s">
        <v>616</v>
      </c>
      <c r="C218" s="17" t="s">
        <v>617</v>
      </c>
      <c r="D218" s="18" t="s">
        <v>16</v>
      </c>
      <c r="E218" s="18" t="s">
        <v>41</v>
      </c>
      <c r="F218" s="19">
        <v>55.0</v>
      </c>
      <c r="G218" s="20">
        <v>27.22</v>
      </c>
      <c r="H218" s="21">
        <v>1497.1</v>
      </c>
      <c r="I218" s="22">
        <f t="shared" si="1"/>
        <v>0</v>
      </c>
      <c r="J218" s="23">
        <f t="shared" si="2"/>
        <v>1497.1</v>
      </c>
    </row>
    <row r="219" ht="15.75" customHeight="1">
      <c r="A219" s="17" t="s">
        <v>618</v>
      </c>
      <c r="B219" s="18" t="s">
        <v>619</v>
      </c>
      <c r="C219" s="17" t="s">
        <v>620</v>
      </c>
      <c r="D219" s="18" t="s">
        <v>16</v>
      </c>
      <c r="E219" s="18" t="s">
        <v>41</v>
      </c>
      <c r="F219" s="19">
        <v>20.0</v>
      </c>
      <c r="G219" s="20">
        <v>32.67</v>
      </c>
      <c r="H219" s="21">
        <v>653.4</v>
      </c>
      <c r="I219" s="22">
        <f t="shared" si="1"/>
        <v>0</v>
      </c>
      <c r="J219" s="23">
        <f t="shared" si="2"/>
        <v>653.4</v>
      </c>
    </row>
    <row r="220" ht="15.75" customHeight="1">
      <c r="A220" s="17" t="s">
        <v>621</v>
      </c>
      <c r="B220" s="18" t="s">
        <v>622</v>
      </c>
      <c r="C220" s="17" t="s">
        <v>623</v>
      </c>
      <c r="D220" s="18" t="s">
        <v>16</v>
      </c>
      <c r="E220" s="18" t="s">
        <v>41</v>
      </c>
      <c r="F220" s="19">
        <v>3.0</v>
      </c>
      <c r="G220" s="20">
        <v>50.7</v>
      </c>
      <c r="H220" s="21">
        <v>152.1</v>
      </c>
      <c r="I220" s="22">
        <f t="shared" si="1"/>
        <v>0</v>
      </c>
      <c r="J220" s="23">
        <f t="shared" si="2"/>
        <v>152.1</v>
      </c>
    </row>
    <row r="221" ht="19.5" customHeight="1">
      <c r="A221" s="8" t="s">
        <v>624</v>
      </c>
      <c r="B221" s="9" t="s">
        <v>625</v>
      </c>
      <c r="C221" s="10"/>
      <c r="D221" s="10"/>
      <c r="E221" s="11"/>
      <c r="F221" s="12">
        <v>1.0</v>
      </c>
      <c r="G221" s="13">
        <v>12049.03</v>
      </c>
      <c r="H221" s="14">
        <v>12049.03</v>
      </c>
      <c r="I221" s="15">
        <f t="shared" si="1"/>
        <v>0</v>
      </c>
      <c r="J221" s="16">
        <f t="shared" si="2"/>
        <v>12049.03</v>
      </c>
    </row>
    <row r="222" ht="15.75" customHeight="1">
      <c r="A222" s="17" t="s">
        <v>626</v>
      </c>
      <c r="B222" s="18" t="s">
        <v>627</v>
      </c>
      <c r="C222" s="17" t="s">
        <v>628</v>
      </c>
      <c r="D222" s="18" t="s">
        <v>16</v>
      </c>
      <c r="E222" s="18" t="s">
        <v>54</v>
      </c>
      <c r="F222" s="19">
        <v>4.0</v>
      </c>
      <c r="G222" s="20">
        <v>16.1</v>
      </c>
      <c r="H222" s="21">
        <v>64.4</v>
      </c>
      <c r="I222" s="22">
        <f t="shared" si="1"/>
        <v>0</v>
      </c>
      <c r="J222" s="23">
        <f t="shared" si="2"/>
        <v>64.4</v>
      </c>
    </row>
    <row r="223" ht="15.75" customHeight="1">
      <c r="A223" s="17" t="s">
        <v>629</v>
      </c>
      <c r="B223" s="18" t="s">
        <v>630</v>
      </c>
      <c r="C223" s="17" t="s">
        <v>631</v>
      </c>
      <c r="D223" s="18" t="s">
        <v>123</v>
      </c>
      <c r="E223" s="18" t="s">
        <v>250</v>
      </c>
      <c r="F223" s="19">
        <v>3.0</v>
      </c>
      <c r="G223" s="20">
        <v>32.77</v>
      </c>
      <c r="H223" s="21">
        <v>98.31</v>
      </c>
      <c r="I223" s="22">
        <f t="shared" si="1"/>
        <v>0</v>
      </c>
      <c r="J223" s="23">
        <f t="shared" si="2"/>
        <v>98.31</v>
      </c>
    </row>
    <row r="224" ht="15.75" customHeight="1">
      <c r="A224" s="17" t="s">
        <v>632</v>
      </c>
      <c r="B224" s="18" t="s">
        <v>633</v>
      </c>
      <c r="C224" s="17" t="s">
        <v>634</v>
      </c>
      <c r="D224" s="18" t="s">
        <v>16</v>
      </c>
      <c r="E224" s="18" t="s">
        <v>54</v>
      </c>
      <c r="F224" s="19">
        <v>8.0</v>
      </c>
      <c r="G224" s="20">
        <v>72.08</v>
      </c>
      <c r="H224" s="21">
        <v>576.64</v>
      </c>
      <c r="I224" s="22">
        <f t="shared" si="1"/>
        <v>0</v>
      </c>
      <c r="J224" s="23">
        <f t="shared" si="2"/>
        <v>576.64</v>
      </c>
    </row>
    <row r="225" ht="15.75" customHeight="1">
      <c r="A225" s="17" t="s">
        <v>635</v>
      </c>
      <c r="B225" s="18" t="s">
        <v>636</v>
      </c>
      <c r="C225" s="17" t="s">
        <v>637</v>
      </c>
      <c r="D225" s="18" t="s">
        <v>16</v>
      </c>
      <c r="E225" s="18" t="s">
        <v>54</v>
      </c>
      <c r="F225" s="19">
        <v>4.0</v>
      </c>
      <c r="G225" s="20">
        <v>21.67</v>
      </c>
      <c r="H225" s="21">
        <v>86.68</v>
      </c>
      <c r="I225" s="22">
        <f t="shared" si="1"/>
        <v>0</v>
      </c>
      <c r="J225" s="23">
        <f t="shared" si="2"/>
        <v>86.68</v>
      </c>
    </row>
    <row r="226" ht="15.75" customHeight="1">
      <c r="A226" s="17" t="s">
        <v>638</v>
      </c>
      <c r="B226" s="18" t="s">
        <v>639</v>
      </c>
      <c r="C226" s="17" t="s">
        <v>640</v>
      </c>
      <c r="D226" s="18" t="s">
        <v>16</v>
      </c>
      <c r="E226" s="18" t="s">
        <v>54</v>
      </c>
      <c r="F226" s="19">
        <v>4.0</v>
      </c>
      <c r="G226" s="20">
        <v>14.98</v>
      </c>
      <c r="H226" s="21">
        <v>59.92</v>
      </c>
      <c r="I226" s="22">
        <f t="shared" si="1"/>
        <v>0</v>
      </c>
      <c r="J226" s="23">
        <f t="shared" si="2"/>
        <v>59.92</v>
      </c>
    </row>
    <row r="227" ht="15.75" customHeight="1">
      <c r="A227" s="17" t="s">
        <v>641</v>
      </c>
      <c r="B227" s="18" t="s">
        <v>642</v>
      </c>
      <c r="C227" s="17" t="s">
        <v>643</v>
      </c>
      <c r="D227" s="18" t="s">
        <v>16</v>
      </c>
      <c r="E227" s="18" t="s">
        <v>54</v>
      </c>
      <c r="F227" s="19">
        <v>2.0</v>
      </c>
      <c r="G227" s="20">
        <v>39.6</v>
      </c>
      <c r="H227" s="21">
        <v>79.2</v>
      </c>
      <c r="I227" s="22">
        <f t="shared" si="1"/>
        <v>0</v>
      </c>
      <c r="J227" s="23">
        <f t="shared" si="2"/>
        <v>79.2</v>
      </c>
    </row>
    <row r="228" ht="15.75" customHeight="1">
      <c r="A228" s="17" t="s">
        <v>644</v>
      </c>
      <c r="B228" s="18" t="s">
        <v>645</v>
      </c>
      <c r="C228" s="17" t="s">
        <v>646</v>
      </c>
      <c r="D228" s="18" t="s">
        <v>16</v>
      </c>
      <c r="E228" s="18" t="s">
        <v>41</v>
      </c>
      <c r="F228" s="19">
        <v>39.0</v>
      </c>
      <c r="G228" s="20">
        <v>52.92</v>
      </c>
      <c r="H228" s="21">
        <v>2063.88</v>
      </c>
      <c r="I228" s="22">
        <f t="shared" si="1"/>
        <v>0</v>
      </c>
      <c r="J228" s="23">
        <f t="shared" si="2"/>
        <v>2063.88</v>
      </c>
    </row>
    <row r="229" ht="15.75" customHeight="1">
      <c r="A229" s="17" t="s">
        <v>647</v>
      </c>
      <c r="B229" s="18" t="s">
        <v>648</v>
      </c>
      <c r="C229" s="17" t="s">
        <v>649</v>
      </c>
      <c r="D229" s="18" t="s">
        <v>16</v>
      </c>
      <c r="E229" s="18" t="s">
        <v>41</v>
      </c>
      <c r="F229" s="19">
        <v>25.0</v>
      </c>
      <c r="G229" s="20">
        <v>38.0</v>
      </c>
      <c r="H229" s="21">
        <v>950.0</v>
      </c>
      <c r="I229" s="22">
        <f t="shared" si="1"/>
        <v>0</v>
      </c>
      <c r="J229" s="23">
        <f t="shared" si="2"/>
        <v>950</v>
      </c>
    </row>
    <row r="230" ht="15.75" customHeight="1">
      <c r="A230" s="17" t="s">
        <v>650</v>
      </c>
      <c r="B230" s="18" t="s">
        <v>651</v>
      </c>
      <c r="C230" s="17" t="s">
        <v>652</v>
      </c>
      <c r="D230" s="18" t="s">
        <v>16</v>
      </c>
      <c r="E230" s="18" t="s">
        <v>54</v>
      </c>
      <c r="F230" s="19">
        <v>3.0</v>
      </c>
      <c r="G230" s="20">
        <v>93.54</v>
      </c>
      <c r="H230" s="21">
        <v>280.62</v>
      </c>
      <c r="I230" s="22">
        <f t="shared" si="1"/>
        <v>0</v>
      </c>
      <c r="J230" s="23">
        <f t="shared" si="2"/>
        <v>280.62</v>
      </c>
    </row>
    <row r="231" ht="15.75" customHeight="1">
      <c r="A231" s="17" t="s">
        <v>653</v>
      </c>
      <c r="B231" s="18" t="s">
        <v>654</v>
      </c>
      <c r="C231" s="17" t="s">
        <v>655</v>
      </c>
      <c r="D231" s="18" t="s">
        <v>656</v>
      </c>
      <c r="E231" s="18" t="s">
        <v>657</v>
      </c>
      <c r="F231" s="19">
        <v>1.0</v>
      </c>
      <c r="G231" s="20">
        <v>461.44</v>
      </c>
      <c r="H231" s="21">
        <v>461.44</v>
      </c>
      <c r="I231" s="22">
        <f t="shared" si="1"/>
        <v>0</v>
      </c>
      <c r="J231" s="23">
        <f t="shared" si="2"/>
        <v>461.44</v>
      </c>
    </row>
    <row r="232" ht="15.75" customHeight="1">
      <c r="A232" s="17" t="s">
        <v>658</v>
      </c>
      <c r="B232" s="18" t="s">
        <v>659</v>
      </c>
      <c r="C232" s="17" t="s">
        <v>660</v>
      </c>
      <c r="D232" s="18" t="s">
        <v>16</v>
      </c>
      <c r="E232" s="18" t="s">
        <v>54</v>
      </c>
      <c r="F232" s="19">
        <v>3.0</v>
      </c>
      <c r="G232" s="20">
        <v>887.26</v>
      </c>
      <c r="H232" s="21">
        <v>2661.78</v>
      </c>
      <c r="I232" s="22">
        <f t="shared" si="1"/>
        <v>0</v>
      </c>
      <c r="J232" s="23">
        <f t="shared" si="2"/>
        <v>2661.78</v>
      </c>
    </row>
    <row r="233" ht="15.75" customHeight="1">
      <c r="A233" s="17" t="s">
        <v>661</v>
      </c>
      <c r="B233" s="18" t="s">
        <v>662</v>
      </c>
      <c r="C233" s="17" t="s">
        <v>663</v>
      </c>
      <c r="D233" s="18" t="s">
        <v>123</v>
      </c>
      <c r="E233" s="18" t="s">
        <v>250</v>
      </c>
      <c r="F233" s="19">
        <v>25.0</v>
      </c>
      <c r="G233" s="20">
        <v>137.14</v>
      </c>
      <c r="H233" s="21">
        <v>3428.5</v>
      </c>
      <c r="I233" s="22">
        <f t="shared" si="1"/>
        <v>0</v>
      </c>
      <c r="J233" s="23">
        <f t="shared" si="2"/>
        <v>3428.5</v>
      </c>
    </row>
    <row r="234" ht="15.75" customHeight="1">
      <c r="A234" s="17" t="s">
        <v>664</v>
      </c>
      <c r="B234" s="18" t="s">
        <v>665</v>
      </c>
      <c r="C234" s="17" t="s">
        <v>666</v>
      </c>
      <c r="D234" s="18" t="s">
        <v>16</v>
      </c>
      <c r="E234" s="18" t="s">
        <v>54</v>
      </c>
      <c r="F234" s="19">
        <v>3.0</v>
      </c>
      <c r="G234" s="20">
        <v>38.4</v>
      </c>
      <c r="H234" s="21">
        <v>115.2</v>
      </c>
      <c r="I234" s="22">
        <f t="shared" si="1"/>
        <v>0</v>
      </c>
      <c r="J234" s="23">
        <f t="shared" si="2"/>
        <v>115.2</v>
      </c>
    </row>
    <row r="235" ht="15.75" customHeight="1">
      <c r="A235" s="17" t="s">
        <v>667</v>
      </c>
      <c r="B235" s="18" t="s">
        <v>668</v>
      </c>
      <c r="C235" s="17" t="s">
        <v>669</v>
      </c>
      <c r="D235" s="18" t="s">
        <v>16</v>
      </c>
      <c r="E235" s="18" t="s">
        <v>54</v>
      </c>
      <c r="F235" s="19">
        <v>3.0</v>
      </c>
      <c r="G235" s="20">
        <v>60.06</v>
      </c>
      <c r="H235" s="21">
        <v>180.18</v>
      </c>
      <c r="I235" s="22">
        <f t="shared" si="1"/>
        <v>0</v>
      </c>
      <c r="J235" s="23">
        <f t="shared" si="2"/>
        <v>180.18</v>
      </c>
    </row>
    <row r="236" ht="15.75" customHeight="1">
      <c r="A236" s="17" t="s">
        <v>670</v>
      </c>
      <c r="B236" s="18" t="s">
        <v>671</v>
      </c>
      <c r="C236" s="17" t="s">
        <v>672</v>
      </c>
      <c r="D236" s="18" t="s">
        <v>16</v>
      </c>
      <c r="E236" s="18" t="s">
        <v>54</v>
      </c>
      <c r="F236" s="19">
        <v>11.0</v>
      </c>
      <c r="G236" s="20">
        <v>36.98</v>
      </c>
      <c r="H236" s="21">
        <v>406.78</v>
      </c>
      <c r="I236" s="22">
        <f t="shared" si="1"/>
        <v>0</v>
      </c>
      <c r="J236" s="23">
        <f t="shared" si="2"/>
        <v>406.78</v>
      </c>
    </row>
    <row r="237" ht="15.75" customHeight="1">
      <c r="A237" s="17" t="s">
        <v>673</v>
      </c>
      <c r="B237" s="18" t="s">
        <v>674</v>
      </c>
      <c r="C237" s="17" t="s">
        <v>675</v>
      </c>
      <c r="D237" s="18" t="s">
        <v>16</v>
      </c>
      <c r="E237" s="18" t="s">
        <v>54</v>
      </c>
      <c r="F237" s="19">
        <v>10.0</v>
      </c>
      <c r="G237" s="20">
        <v>20.62</v>
      </c>
      <c r="H237" s="21">
        <v>206.2</v>
      </c>
      <c r="I237" s="22">
        <f t="shared" si="1"/>
        <v>0</v>
      </c>
      <c r="J237" s="23">
        <f t="shared" si="2"/>
        <v>206.2</v>
      </c>
    </row>
    <row r="238" ht="15.75" customHeight="1">
      <c r="A238" s="17" t="s">
        <v>676</v>
      </c>
      <c r="B238" s="18" t="s">
        <v>677</v>
      </c>
      <c r="C238" s="17" t="s">
        <v>678</v>
      </c>
      <c r="D238" s="18" t="s">
        <v>16</v>
      </c>
      <c r="E238" s="18" t="s">
        <v>54</v>
      </c>
      <c r="F238" s="19">
        <v>6.0</v>
      </c>
      <c r="G238" s="20">
        <v>14.65</v>
      </c>
      <c r="H238" s="21">
        <v>87.9</v>
      </c>
      <c r="I238" s="22">
        <f t="shared" si="1"/>
        <v>0</v>
      </c>
      <c r="J238" s="23">
        <f t="shared" si="2"/>
        <v>87.9</v>
      </c>
    </row>
    <row r="239" ht="15.75" customHeight="1">
      <c r="A239" s="17" t="s">
        <v>679</v>
      </c>
      <c r="B239" s="18" t="s">
        <v>680</v>
      </c>
      <c r="C239" s="17" t="s">
        <v>681</v>
      </c>
      <c r="D239" s="18" t="s">
        <v>16</v>
      </c>
      <c r="E239" s="18" t="s">
        <v>54</v>
      </c>
      <c r="F239" s="19">
        <v>4.0</v>
      </c>
      <c r="G239" s="20">
        <v>33.61</v>
      </c>
      <c r="H239" s="21">
        <v>134.44</v>
      </c>
      <c r="I239" s="22">
        <f t="shared" si="1"/>
        <v>0</v>
      </c>
      <c r="J239" s="23">
        <f t="shared" si="2"/>
        <v>134.44</v>
      </c>
    </row>
    <row r="240" ht="15.75" customHeight="1">
      <c r="A240" s="17" t="s">
        <v>682</v>
      </c>
      <c r="B240" s="18" t="s">
        <v>683</v>
      </c>
      <c r="C240" s="17" t="s">
        <v>684</v>
      </c>
      <c r="D240" s="18" t="s">
        <v>123</v>
      </c>
      <c r="E240" s="18" t="s">
        <v>250</v>
      </c>
      <c r="F240" s="19">
        <v>3.0</v>
      </c>
      <c r="G240" s="20">
        <v>9.3</v>
      </c>
      <c r="H240" s="21">
        <v>27.9</v>
      </c>
      <c r="I240" s="22">
        <f t="shared" si="1"/>
        <v>0</v>
      </c>
      <c r="J240" s="23">
        <f t="shared" si="2"/>
        <v>27.9</v>
      </c>
    </row>
    <row r="241" ht="15.75" customHeight="1">
      <c r="A241" s="17" t="s">
        <v>685</v>
      </c>
      <c r="B241" s="18" t="s">
        <v>686</v>
      </c>
      <c r="C241" s="17" t="s">
        <v>687</v>
      </c>
      <c r="D241" s="18" t="s">
        <v>16</v>
      </c>
      <c r="E241" s="18" t="s">
        <v>54</v>
      </c>
      <c r="F241" s="19">
        <v>1.0</v>
      </c>
      <c r="G241" s="20">
        <v>79.06</v>
      </c>
      <c r="H241" s="21">
        <v>79.06</v>
      </c>
      <c r="I241" s="22">
        <f t="shared" si="1"/>
        <v>0</v>
      </c>
      <c r="J241" s="23">
        <f t="shared" si="2"/>
        <v>79.06</v>
      </c>
    </row>
    <row r="242" ht="19.5" customHeight="1">
      <c r="A242" s="8" t="s">
        <v>688</v>
      </c>
      <c r="B242" s="9" t="s">
        <v>689</v>
      </c>
      <c r="C242" s="10"/>
      <c r="D242" s="10"/>
      <c r="E242" s="11"/>
      <c r="F242" s="12">
        <v>1.0</v>
      </c>
      <c r="G242" s="13">
        <v>21885.6</v>
      </c>
      <c r="H242" s="14">
        <v>21885.6</v>
      </c>
      <c r="I242" s="15">
        <f t="shared" si="1"/>
        <v>0</v>
      </c>
      <c r="J242" s="16">
        <f t="shared" si="2"/>
        <v>21885.6</v>
      </c>
    </row>
    <row r="243" ht="15.75" customHeight="1">
      <c r="A243" s="17" t="s">
        <v>690</v>
      </c>
      <c r="B243" s="18" t="s">
        <v>691</v>
      </c>
      <c r="C243" s="17" t="s">
        <v>692</v>
      </c>
      <c r="D243" s="18" t="s">
        <v>279</v>
      </c>
      <c r="E243" s="18" t="s">
        <v>17</v>
      </c>
      <c r="F243" s="19">
        <v>2.05</v>
      </c>
      <c r="G243" s="20">
        <v>768.33</v>
      </c>
      <c r="H243" s="21">
        <v>1575.08</v>
      </c>
      <c r="I243" s="22">
        <f t="shared" si="1"/>
        <v>0</v>
      </c>
      <c r="J243" s="23">
        <f t="shared" si="2"/>
        <v>1575.08</v>
      </c>
    </row>
    <row r="244" ht="15.75" customHeight="1">
      <c r="A244" s="17" t="s">
        <v>693</v>
      </c>
      <c r="B244" s="18" t="s">
        <v>694</v>
      </c>
      <c r="C244" s="17" t="s">
        <v>695</v>
      </c>
      <c r="D244" s="18" t="s">
        <v>16</v>
      </c>
      <c r="E244" s="18" t="s">
        <v>17</v>
      </c>
      <c r="F244" s="19">
        <v>2.75</v>
      </c>
      <c r="G244" s="20">
        <v>434.47</v>
      </c>
      <c r="H244" s="21">
        <v>1194.79</v>
      </c>
      <c r="I244" s="22">
        <f t="shared" si="1"/>
        <v>0</v>
      </c>
      <c r="J244" s="23">
        <f t="shared" si="2"/>
        <v>1194.79</v>
      </c>
    </row>
    <row r="245" ht="15.75" customHeight="1">
      <c r="A245" s="17" t="s">
        <v>696</v>
      </c>
      <c r="B245" s="18" t="s">
        <v>697</v>
      </c>
      <c r="C245" s="17" t="s">
        <v>698</v>
      </c>
      <c r="D245" s="18" t="s">
        <v>16</v>
      </c>
      <c r="E245" s="18" t="s">
        <v>54</v>
      </c>
      <c r="F245" s="19">
        <v>4.0</v>
      </c>
      <c r="G245" s="20">
        <v>785.56</v>
      </c>
      <c r="H245" s="21">
        <v>3142.24</v>
      </c>
      <c r="I245" s="22">
        <f t="shared" si="1"/>
        <v>0</v>
      </c>
      <c r="J245" s="23">
        <f t="shared" si="2"/>
        <v>3142.24</v>
      </c>
    </row>
    <row r="246" ht="15.75" customHeight="1">
      <c r="A246" s="17" t="s">
        <v>699</v>
      </c>
      <c r="B246" s="18" t="s">
        <v>700</v>
      </c>
      <c r="C246" s="17" t="s">
        <v>701</v>
      </c>
      <c r="D246" s="18" t="s">
        <v>16</v>
      </c>
      <c r="E246" s="18" t="s">
        <v>54</v>
      </c>
      <c r="F246" s="19">
        <v>3.0</v>
      </c>
      <c r="G246" s="20">
        <v>355.12</v>
      </c>
      <c r="H246" s="21">
        <v>1065.36</v>
      </c>
      <c r="I246" s="22">
        <f t="shared" si="1"/>
        <v>0</v>
      </c>
      <c r="J246" s="23">
        <f t="shared" si="2"/>
        <v>1065.36</v>
      </c>
    </row>
    <row r="247" ht="15.75" customHeight="1">
      <c r="A247" s="17" t="s">
        <v>702</v>
      </c>
      <c r="B247" s="18" t="s">
        <v>703</v>
      </c>
      <c r="C247" s="17" t="s">
        <v>704</v>
      </c>
      <c r="D247" s="18" t="s">
        <v>16</v>
      </c>
      <c r="E247" s="18" t="s">
        <v>54</v>
      </c>
      <c r="F247" s="19">
        <v>3.0</v>
      </c>
      <c r="G247" s="20">
        <v>54.66</v>
      </c>
      <c r="H247" s="21">
        <v>163.98</v>
      </c>
      <c r="I247" s="22">
        <f t="shared" si="1"/>
        <v>0</v>
      </c>
      <c r="J247" s="23">
        <f t="shared" si="2"/>
        <v>163.98</v>
      </c>
    </row>
    <row r="248" ht="15.75" customHeight="1">
      <c r="A248" s="17" t="s">
        <v>705</v>
      </c>
      <c r="B248" s="18" t="s">
        <v>706</v>
      </c>
      <c r="C248" s="17" t="s">
        <v>707</v>
      </c>
      <c r="D248" s="18" t="s">
        <v>279</v>
      </c>
      <c r="E248" s="18" t="s">
        <v>41</v>
      </c>
      <c r="F248" s="19">
        <v>5.01</v>
      </c>
      <c r="G248" s="20">
        <v>39.22</v>
      </c>
      <c r="H248" s="21">
        <v>196.49</v>
      </c>
      <c r="I248" s="22">
        <f t="shared" si="1"/>
        <v>0</v>
      </c>
      <c r="J248" s="23">
        <f t="shared" si="2"/>
        <v>196.49</v>
      </c>
    </row>
    <row r="249" ht="15.75" customHeight="1">
      <c r="A249" s="17" t="s">
        <v>708</v>
      </c>
      <c r="B249" s="18" t="s">
        <v>709</v>
      </c>
      <c r="C249" s="17" t="s">
        <v>710</v>
      </c>
      <c r="D249" s="18" t="s">
        <v>16</v>
      </c>
      <c r="E249" s="18" t="s">
        <v>54</v>
      </c>
      <c r="F249" s="19">
        <v>1.0</v>
      </c>
      <c r="G249" s="20">
        <v>840.41</v>
      </c>
      <c r="H249" s="21">
        <v>840.41</v>
      </c>
      <c r="I249" s="22">
        <f t="shared" si="1"/>
        <v>0</v>
      </c>
      <c r="J249" s="23">
        <f t="shared" si="2"/>
        <v>840.41</v>
      </c>
    </row>
    <row r="250" ht="15.75" customHeight="1">
      <c r="A250" s="17" t="s">
        <v>711</v>
      </c>
      <c r="B250" s="18" t="s">
        <v>712</v>
      </c>
      <c r="C250" s="17" t="s">
        <v>713</v>
      </c>
      <c r="D250" s="18" t="s">
        <v>16</v>
      </c>
      <c r="E250" s="18" t="s">
        <v>54</v>
      </c>
      <c r="F250" s="19">
        <v>3.0</v>
      </c>
      <c r="G250" s="20">
        <v>321.77</v>
      </c>
      <c r="H250" s="21">
        <v>965.31</v>
      </c>
      <c r="I250" s="22">
        <f t="shared" si="1"/>
        <v>0</v>
      </c>
      <c r="J250" s="23">
        <f t="shared" si="2"/>
        <v>965.31</v>
      </c>
    </row>
    <row r="251" ht="15.75" customHeight="1">
      <c r="A251" s="17" t="s">
        <v>714</v>
      </c>
      <c r="B251" s="18" t="s">
        <v>715</v>
      </c>
      <c r="C251" s="17" t="s">
        <v>716</v>
      </c>
      <c r="D251" s="18" t="s">
        <v>16</v>
      </c>
      <c r="E251" s="18" t="s">
        <v>54</v>
      </c>
      <c r="F251" s="19">
        <v>1.0</v>
      </c>
      <c r="G251" s="20">
        <v>286.54</v>
      </c>
      <c r="H251" s="21">
        <v>286.54</v>
      </c>
      <c r="I251" s="22">
        <f t="shared" si="1"/>
        <v>0</v>
      </c>
      <c r="J251" s="23">
        <f t="shared" si="2"/>
        <v>286.54</v>
      </c>
    </row>
    <row r="252" ht="15.75" customHeight="1">
      <c r="A252" s="17" t="s">
        <v>717</v>
      </c>
      <c r="B252" s="18" t="s">
        <v>718</v>
      </c>
      <c r="C252" s="17" t="s">
        <v>719</v>
      </c>
      <c r="D252" s="18" t="s">
        <v>720</v>
      </c>
      <c r="E252" s="18" t="s">
        <v>721</v>
      </c>
      <c r="F252" s="19">
        <v>6.0</v>
      </c>
      <c r="G252" s="20">
        <v>2075.9</v>
      </c>
      <c r="H252" s="21">
        <v>12455.4</v>
      </c>
      <c r="I252" s="22">
        <f t="shared" si="1"/>
        <v>0</v>
      </c>
      <c r="J252" s="23">
        <f t="shared" si="2"/>
        <v>12455.4</v>
      </c>
    </row>
    <row r="253" ht="19.5" customHeight="1">
      <c r="A253" s="8" t="s">
        <v>722</v>
      </c>
      <c r="B253" s="9" t="s">
        <v>723</v>
      </c>
      <c r="C253" s="10"/>
      <c r="D253" s="10"/>
      <c r="E253" s="11"/>
      <c r="F253" s="12">
        <v>1.0</v>
      </c>
      <c r="G253" s="13">
        <v>37095.11</v>
      </c>
      <c r="H253" s="14">
        <v>37095.11</v>
      </c>
      <c r="I253" s="15">
        <f t="shared" si="1"/>
        <v>0</v>
      </c>
      <c r="J253" s="16">
        <f t="shared" si="2"/>
        <v>37095.11</v>
      </c>
    </row>
    <row r="254" ht="15.75" customHeight="1">
      <c r="A254" s="17" t="s">
        <v>724</v>
      </c>
      <c r="B254" s="18" t="s">
        <v>725</v>
      </c>
      <c r="C254" s="17" t="s">
        <v>726</v>
      </c>
      <c r="D254" s="18" t="s">
        <v>16</v>
      </c>
      <c r="E254" s="18" t="s">
        <v>41</v>
      </c>
      <c r="F254" s="19">
        <v>80.0</v>
      </c>
      <c r="G254" s="20">
        <v>97.5</v>
      </c>
      <c r="H254" s="21">
        <v>7800.0</v>
      </c>
      <c r="I254" s="22">
        <f t="shared" si="1"/>
        <v>0</v>
      </c>
      <c r="J254" s="23">
        <f t="shared" si="2"/>
        <v>7800</v>
      </c>
    </row>
    <row r="255" ht="15.75" customHeight="1">
      <c r="A255" s="17" t="s">
        <v>727</v>
      </c>
      <c r="B255" s="18" t="s">
        <v>728</v>
      </c>
      <c r="C255" s="17" t="s">
        <v>729</v>
      </c>
      <c r="D255" s="18" t="s">
        <v>16</v>
      </c>
      <c r="E255" s="18" t="s">
        <v>54</v>
      </c>
      <c r="F255" s="19">
        <v>8.0</v>
      </c>
      <c r="G255" s="20">
        <v>219.08</v>
      </c>
      <c r="H255" s="21">
        <v>1752.64</v>
      </c>
      <c r="I255" s="22">
        <f t="shared" si="1"/>
        <v>0</v>
      </c>
      <c r="J255" s="23">
        <f t="shared" si="2"/>
        <v>1752.64</v>
      </c>
    </row>
    <row r="256" ht="15.75" customHeight="1">
      <c r="A256" s="17" t="s">
        <v>730</v>
      </c>
      <c r="B256" s="18" t="s">
        <v>731</v>
      </c>
      <c r="C256" s="17" t="s">
        <v>732</v>
      </c>
      <c r="D256" s="18" t="s">
        <v>16</v>
      </c>
      <c r="E256" s="18" t="s">
        <v>41</v>
      </c>
      <c r="F256" s="19">
        <v>24.0</v>
      </c>
      <c r="G256" s="20">
        <v>47.11</v>
      </c>
      <c r="H256" s="21">
        <v>1130.64</v>
      </c>
      <c r="I256" s="22">
        <f t="shared" si="1"/>
        <v>0</v>
      </c>
      <c r="J256" s="23">
        <f t="shared" si="2"/>
        <v>1130.64</v>
      </c>
    </row>
    <row r="257" ht="15.75" customHeight="1">
      <c r="A257" s="17" t="s">
        <v>733</v>
      </c>
      <c r="B257" s="18" t="s">
        <v>734</v>
      </c>
      <c r="C257" s="17" t="s">
        <v>735</v>
      </c>
      <c r="D257" s="18" t="s">
        <v>16</v>
      </c>
      <c r="E257" s="18" t="s">
        <v>54</v>
      </c>
      <c r="F257" s="19">
        <v>8.0</v>
      </c>
      <c r="G257" s="20">
        <v>84.37</v>
      </c>
      <c r="H257" s="21">
        <v>674.96</v>
      </c>
      <c r="I257" s="22">
        <f t="shared" si="1"/>
        <v>0</v>
      </c>
      <c r="J257" s="23">
        <f t="shared" si="2"/>
        <v>674.96</v>
      </c>
    </row>
    <row r="258" ht="15.75" customHeight="1">
      <c r="A258" s="17" t="s">
        <v>736</v>
      </c>
      <c r="B258" s="18" t="s">
        <v>737</v>
      </c>
      <c r="C258" s="17" t="s">
        <v>738</v>
      </c>
      <c r="D258" s="18" t="s">
        <v>16</v>
      </c>
      <c r="E258" s="18" t="s">
        <v>41</v>
      </c>
      <c r="F258" s="19">
        <v>80.0</v>
      </c>
      <c r="G258" s="20">
        <v>247.98</v>
      </c>
      <c r="H258" s="21">
        <v>19838.4</v>
      </c>
      <c r="I258" s="22">
        <f t="shared" si="1"/>
        <v>0</v>
      </c>
      <c r="J258" s="23">
        <f t="shared" si="2"/>
        <v>19838.4</v>
      </c>
    </row>
    <row r="259" ht="15.75" customHeight="1">
      <c r="A259" s="17" t="s">
        <v>739</v>
      </c>
      <c r="B259" s="18" t="s">
        <v>740</v>
      </c>
      <c r="C259" s="17" t="s">
        <v>741</v>
      </c>
      <c r="D259" s="18" t="s">
        <v>16</v>
      </c>
      <c r="E259" s="18" t="s">
        <v>54</v>
      </c>
      <c r="F259" s="19">
        <v>8.0</v>
      </c>
      <c r="G259" s="20">
        <v>9.45</v>
      </c>
      <c r="H259" s="21">
        <v>75.6</v>
      </c>
      <c r="I259" s="22">
        <f t="shared" si="1"/>
        <v>0</v>
      </c>
      <c r="J259" s="23">
        <f t="shared" si="2"/>
        <v>75.6</v>
      </c>
    </row>
    <row r="260" ht="15.75" customHeight="1">
      <c r="A260" s="17" t="s">
        <v>742</v>
      </c>
      <c r="B260" s="18" t="s">
        <v>743</v>
      </c>
      <c r="C260" s="17" t="s">
        <v>744</v>
      </c>
      <c r="D260" s="18" t="s">
        <v>16</v>
      </c>
      <c r="E260" s="18" t="s">
        <v>41</v>
      </c>
      <c r="F260" s="19">
        <v>20.0</v>
      </c>
      <c r="G260" s="20">
        <v>14.95</v>
      </c>
      <c r="H260" s="21">
        <v>299.0</v>
      </c>
      <c r="I260" s="22">
        <f t="shared" si="1"/>
        <v>0</v>
      </c>
      <c r="J260" s="23">
        <f t="shared" si="2"/>
        <v>299</v>
      </c>
    </row>
    <row r="261" ht="15.75" customHeight="1">
      <c r="A261" s="17" t="s">
        <v>745</v>
      </c>
      <c r="B261" s="18" t="s">
        <v>746</v>
      </c>
      <c r="C261" s="17" t="s">
        <v>747</v>
      </c>
      <c r="D261" s="18" t="s">
        <v>16</v>
      </c>
      <c r="E261" s="18" t="s">
        <v>54</v>
      </c>
      <c r="F261" s="19">
        <v>8.0</v>
      </c>
      <c r="G261" s="20">
        <v>383.66</v>
      </c>
      <c r="H261" s="21">
        <v>3069.28</v>
      </c>
      <c r="I261" s="22">
        <f t="shared" si="1"/>
        <v>0</v>
      </c>
      <c r="J261" s="23">
        <f t="shared" si="2"/>
        <v>3069.28</v>
      </c>
    </row>
    <row r="262" ht="15.75" customHeight="1">
      <c r="A262" s="17" t="s">
        <v>748</v>
      </c>
      <c r="B262" s="18" t="s">
        <v>749</v>
      </c>
      <c r="C262" s="17" t="s">
        <v>750</v>
      </c>
      <c r="D262" s="18" t="s">
        <v>16</v>
      </c>
      <c r="E262" s="18" t="s">
        <v>54</v>
      </c>
      <c r="F262" s="19">
        <v>1.0</v>
      </c>
      <c r="G262" s="20">
        <v>2454.59</v>
      </c>
      <c r="H262" s="21">
        <v>2454.59</v>
      </c>
      <c r="I262" s="22">
        <f t="shared" si="1"/>
        <v>0</v>
      </c>
      <c r="J262" s="23">
        <f t="shared" si="2"/>
        <v>2454.59</v>
      </c>
    </row>
    <row r="263" ht="19.5" customHeight="1">
      <c r="A263" s="8" t="s">
        <v>751</v>
      </c>
      <c r="B263" s="9" t="s">
        <v>752</v>
      </c>
      <c r="C263" s="10"/>
      <c r="D263" s="10"/>
      <c r="E263" s="11"/>
      <c r="F263" s="12">
        <v>1.0</v>
      </c>
      <c r="G263" s="13">
        <v>32265.55</v>
      </c>
      <c r="H263" s="14">
        <v>32265.55</v>
      </c>
      <c r="I263" s="15">
        <f t="shared" si="1"/>
        <v>0</v>
      </c>
      <c r="J263" s="16">
        <f t="shared" si="2"/>
        <v>32265.55</v>
      </c>
    </row>
    <row r="264" ht="15.75" customHeight="1">
      <c r="A264" s="17" t="s">
        <v>753</v>
      </c>
      <c r="B264" s="18" t="s">
        <v>754</v>
      </c>
      <c r="C264" s="17" t="s">
        <v>755</v>
      </c>
      <c r="D264" s="18" t="s">
        <v>123</v>
      </c>
      <c r="E264" s="18" t="s">
        <v>78</v>
      </c>
      <c r="F264" s="19">
        <v>321.0</v>
      </c>
      <c r="G264" s="20">
        <v>12.39</v>
      </c>
      <c r="H264" s="21">
        <v>3977.19</v>
      </c>
      <c r="I264" s="22">
        <f t="shared" si="1"/>
        <v>0</v>
      </c>
      <c r="J264" s="23">
        <f t="shared" si="2"/>
        <v>3977.19</v>
      </c>
    </row>
    <row r="265" ht="15.75" customHeight="1">
      <c r="A265" s="17" t="s">
        <v>756</v>
      </c>
      <c r="B265" s="18" t="s">
        <v>757</v>
      </c>
      <c r="C265" s="17" t="s">
        <v>758</v>
      </c>
      <c r="D265" s="18" t="s">
        <v>16</v>
      </c>
      <c r="E265" s="18" t="s">
        <v>17</v>
      </c>
      <c r="F265" s="19">
        <v>321.0</v>
      </c>
      <c r="G265" s="20">
        <v>76.18</v>
      </c>
      <c r="H265" s="21">
        <v>24453.78</v>
      </c>
      <c r="I265" s="22">
        <f t="shared" si="1"/>
        <v>0</v>
      </c>
      <c r="J265" s="23">
        <f t="shared" si="2"/>
        <v>24453.78</v>
      </c>
    </row>
    <row r="266" ht="15.75" customHeight="1">
      <c r="A266" s="17" t="s">
        <v>759</v>
      </c>
      <c r="B266" s="18" t="s">
        <v>760</v>
      </c>
      <c r="C266" s="17" t="s">
        <v>761</v>
      </c>
      <c r="D266" s="18" t="s">
        <v>326</v>
      </c>
      <c r="E266" s="18" t="s">
        <v>246</v>
      </c>
      <c r="F266" s="19">
        <v>70.0</v>
      </c>
      <c r="G266" s="20">
        <v>52.36</v>
      </c>
      <c r="H266" s="21">
        <v>3665.2</v>
      </c>
      <c r="I266" s="22">
        <f t="shared" si="1"/>
        <v>0</v>
      </c>
      <c r="J266" s="23">
        <f t="shared" si="2"/>
        <v>3665.2</v>
      </c>
    </row>
    <row r="267" ht="15.75" customHeight="1">
      <c r="A267" s="17" t="s">
        <v>762</v>
      </c>
      <c r="B267" s="18" t="s">
        <v>763</v>
      </c>
      <c r="C267" s="17" t="s">
        <v>764</v>
      </c>
      <c r="D267" s="18" t="s">
        <v>16</v>
      </c>
      <c r="E267" s="18" t="s">
        <v>17</v>
      </c>
      <c r="F267" s="19">
        <v>1.0</v>
      </c>
      <c r="G267" s="20">
        <v>63.04</v>
      </c>
      <c r="H267" s="21">
        <v>63.04</v>
      </c>
      <c r="I267" s="22">
        <f t="shared" si="1"/>
        <v>0</v>
      </c>
      <c r="J267" s="23">
        <f t="shared" si="2"/>
        <v>63.04</v>
      </c>
    </row>
    <row r="268" ht="15.75" customHeight="1">
      <c r="A268" s="17" t="s">
        <v>765</v>
      </c>
      <c r="B268" s="18" t="s">
        <v>766</v>
      </c>
      <c r="C268" s="17" t="s">
        <v>767</v>
      </c>
      <c r="D268" s="18" t="s">
        <v>16</v>
      </c>
      <c r="E268" s="18" t="s">
        <v>41</v>
      </c>
      <c r="F268" s="19">
        <v>1.0</v>
      </c>
      <c r="G268" s="20">
        <v>106.34</v>
      </c>
      <c r="H268" s="21">
        <v>106.34</v>
      </c>
      <c r="I268" s="22">
        <f t="shared" si="1"/>
        <v>0</v>
      </c>
      <c r="J268" s="23">
        <f t="shared" si="2"/>
        <v>106.34</v>
      </c>
    </row>
    <row r="269" ht="19.5" customHeight="1">
      <c r="A269" s="8" t="s">
        <v>768</v>
      </c>
      <c r="B269" s="9" t="s">
        <v>769</v>
      </c>
      <c r="C269" s="10"/>
      <c r="D269" s="10"/>
      <c r="E269" s="11"/>
      <c r="F269" s="12">
        <v>1.0</v>
      </c>
      <c r="G269" s="13">
        <v>386.27</v>
      </c>
      <c r="H269" s="14">
        <v>386.27</v>
      </c>
      <c r="I269" s="15">
        <f t="shared" si="1"/>
        <v>0</v>
      </c>
      <c r="J269" s="16">
        <f t="shared" si="2"/>
        <v>386.27</v>
      </c>
    </row>
    <row r="270" ht="15.75" customHeight="1">
      <c r="A270" s="17" t="s">
        <v>770</v>
      </c>
      <c r="B270" s="18" t="s">
        <v>771</v>
      </c>
      <c r="C270" s="17" t="s">
        <v>772</v>
      </c>
      <c r="D270" s="18" t="s">
        <v>773</v>
      </c>
      <c r="E270" s="18" t="s">
        <v>78</v>
      </c>
      <c r="F270" s="19">
        <v>66.37</v>
      </c>
      <c r="G270" s="20">
        <v>5.82</v>
      </c>
      <c r="H270" s="21">
        <v>386.27</v>
      </c>
      <c r="I270" s="22">
        <f t="shared" si="1"/>
        <v>0</v>
      </c>
      <c r="J270" s="23">
        <f t="shared" si="2"/>
        <v>386.27</v>
      </c>
    </row>
    <row r="271" ht="19.5" customHeight="1">
      <c r="A271" s="8" t="s">
        <v>774</v>
      </c>
      <c r="B271" s="9" t="s">
        <v>775</v>
      </c>
      <c r="C271" s="10"/>
      <c r="D271" s="10"/>
      <c r="E271" s="11"/>
      <c r="F271" s="12">
        <v>1.0</v>
      </c>
      <c r="G271" s="13">
        <v>76318.61</v>
      </c>
      <c r="H271" s="14">
        <v>76318.61</v>
      </c>
      <c r="I271" s="15">
        <f t="shared" si="1"/>
        <v>0</v>
      </c>
      <c r="J271" s="16">
        <f t="shared" si="2"/>
        <v>76318.61</v>
      </c>
    </row>
    <row r="272" ht="19.5" customHeight="1">
      <c r="A272" s="8" t="s">
        <v>776</v>
      </c>
      <c r="B272" s="9" t="s">
        <v>777</v>
      </c>
      <c r="C272" s="10"/>
      <c r="D272" s="10"/>
      <c r="E272" s="11"/>
      <c r="F272" s="12">
        <v>1.0</v>
      </c>
      <c r="G272" s="13">
        <v>58122.92</v>
      </c>
      <c r="H272" s="14">
        <v>58122.92</v>
      </c>
      <c r="I272" s="15">
        <f t="shared" si="1"/>
        <v>0</v>
      </c>
      <c r="J272" s="16">
        <f t="shared" si="2"/>
        <v>58122.92</v>
      </c>
    </row>
    <row r="273" ht="15.75" customHeight="1">
      <c r="A273" s="17" t="s">
        <v>778</v>
      </c>
      <c r="B273" s="18" t="s">
        <v>779</v>
      </c>
      <c r="C273" s="17" t="s">
        <v>780</v>
      </c>
      <c r="D273" s="18" t="s">
        <v>16</v>
      </c>
      <c r="E273" s="18" t="s">
        <v>17</v>
      </c>
      <c r="F273" s="19">
        <v>64.0</v>
      </c>
      <c r="G273" s="20">
        <v>30.36</v>
      </c>
      <c r="H273" s="21">
        <v>1943.04</v>
      </c>
      <c r="I273" s="22">
        <f t="shared" si="1"/>
        <v>0</v>
      </c>
      <c r="J273" s="23">
        <f t="shared" si="2"/>
        <v>1943.04</v>
      </c>
    </row>
    <row r="274" ht="15.75" customHeight="1">
      <c r="A274" s="17" t="s">
        <v>781</v>
      </c>
      <c r="B274" s="18" t="s">
        <v>782</v>
      </c>
      <c r="C274" s="17" t="s">
        <v>783</v>
      </c>
      <c r="D274" s="18" t="s">
        <v>784</v>
      </c>
      <c r="E274" s="18" t="s">
        <v>17</v>
      </c>
      <c r="F274" s="19">
        <v>64.0</v>
      </c>
      <c r="G274" s="20">
        <v>356.75</v>
      </c>
      <c r="H274" s="21">
        <v>22832.0</v>
      </c>
      <c r="I274" s="22">
        <f t="shared" si="1"/>
        <v>0</v>
      </c>
      <c r="J274" s="23">
        <f t="shared" si="2"/>
        <v>22832</v>
      </c>
    </row>
    <row r="275" ht="15.75" customHeight="1">
      <c r="A275" s="17" t="s">
        <v>785</v>
      </c>
      <c r="B275" s="18" t="s">
        <v>205</v>
      </c>
      <c r="C275" s="17" t="s">
        <v>206</v>
      </c>
      <c r="D275" s="18" t="s">
        <v>16</v>
      </c>
      <c r="E275" s="18" t="s">
        <v>17</v>
      </c>
      <c r="F275" s="19">
        <v>85.0</v>
      </c>
      <c r="G275" s="20">
        <v>5.01</v>
      </c>
      <c r="H275" s="21">
        <v>425.85</v>
      </c>
      <c r="I275" s="22">
        <f t="shared" si="1"/>
        <v>0</v>
      </c>
      <c r="J275" s="23">
        <f t="shared" si="2"/>
        <v>425.85</v>
      </c>
    </row>
    <row r="276" ht="15.75" customHeight="1">
      <c r="A276" s="17" t="s">
        <v>786</v>
      </c>
      <c r="B276" s="18" t="s">
        <v>208</v>
      </c>
      <c r="C276" s="17" t="s">
        <v>209</v>
      </c>
      <c r="D276" s="18" t="s">
        <v>16</v>
      </c>
      <c r="E276" s="18" t="s">
        <v>17</v>
      </c>
      <c r="F276" s="19">
        <v>85.0</v>
      </c>
      <c r="G276" s="20">
        <v>18.38</v>
      </c>
      <c r="H276" s="21">
        <v>1562.3</v>
      </c>
      <c r="I276" s="22">
        <f t="shared" si="1"/>
        <v>0</v>
      </c>
      <c r="J276" s="23">
        <f t="shared" si="2"/>
        <v>1562.3</v>
      </c>
    </row>
    <row r="277" ht="15.75" customHeight="1">
      <c r="A277" s="17" t="s">
        <v>787</v>
      </c>
      <c r="B277" s="18" t="s">
        <v>187</v>
      </c>
      <c r="C277" s="17" t="s">
        <v>188</v>
      </c>
      <c r="D277" s="18" t="s">
        <v>16</v>
      </c>
      <c r="E277" s="18" t="s">
        <v>17</v>
      </c>
      <c r="F277" s="19">
        <v>64.0</v>
      </c>
      <c r="G277" s="20">
        <v>108.53</v>
      </c>
      <c r="H277" s="21">
        <v>6945.92</v>
      </c>
      <c r="I277" s="22">
        <f t="shared" si="1"/>
        <v>0</v>
      </c>
      <c r="J277" s="23">
        <f t="shared" si="2"/>
        <v>6945.92</v>
      </c>
    </row>
    <row r="278" ht="15.75" customHeight="1">
      <c r="A278" s="17" t="s">
        <v>788</v>
      </c>
      <c r="B278" s="18" t="s">
        <v>194</v>
      </c>
      <c r="C278" s="17" t="s">
        <v>195</v>
      </c>
      <c r="D278" s="18" t="s">
        <v>16</v>
      </c>
      <c r="E278" s="18" t="s">
        <v>17</v>
      </c>
      <c r="F278" s="19">
        <v>64.0</v>
      </c>
      <c r="G278" s="20">
        <v>29.09</v>
      </c>
      <c r="H278" s="21">
        <v>1861.76</v>
      </c>
      <c r="I278" s="22">
        <f t="shared" si="1"/>
        <v>0</v>
      </c>
      <c r="J278" s="23">
        <f t="shared" si="2"/>
        <v>1861.76</v>
      </c>
    </row>
    <row r="279" ht="15.75" customHeight="1">
      <c r="A279" s="17" t="s">
        <v>789</v>
      </c>
      <c r="B279" s="18" t="s">
        <v>208</v>
      </c>
      <c r="C279" s="17" t="s">
        <v>209</v>
      </c>
      <c r="D279" s="18" t="s">
        <v>16</v>
      </c>
      <c r="E279" s="18" t="s">
        <v>17</v>
      </c>
      <c r="F279" s="19">
        <v>64.0</v>
      </c>
      <c r="G279" s="20">
        <v>18.38</v>
      </c>
      <c r="H279" s="21">
        <v>1176.32</v>
      </c>
      <c r="I279" s="22">
        <f t="shared" si="1"/>
        <v>0</v>
      </c>
      <c r="J279" s="23">
        <f t="shared" si="2"/>
        <v>1176.32</v>
      </c>
    </row>
    <row r="280" ht="15.75" customHeight="1">
      <c r="A280" s="17" t="s">
        <v>790</v>
      </c>
      <c r="B280" s="18" t="s">
        <v>200</v>
      </c>
      <c r="C280" s="17" t="s">
        <v>201</v>
      </c>
      <c r="D280" s="18" t="s">
        <v>16</v>
      </c>
      <c r="E280" s="18" t="s">
        <v>17</v>
      </c>
      <c r="F280" s="19">
        <v>64.0</v>
      </c>
      <c r="G280" s="20">
        <v>21.53</v>
      </c>
      <c r="H280" s="21">
        <v>1377.92</v>
      </c>
      <c r="I280" s="22">
        <f t="shared" si="1"/>
        <v>0</v>
      </c>
      <c r="J280" s="23">
        <f t="shared" si="2"/>
        <v>1377.92</v>
      </c>
    </row>
    <row r="281" ht="15.75" customHeight="1">
      <c r="A281" s="17" t="s">
        <v>791</v>
      </c>
      <c r="B281" s="18" t="s">
        <v>32</v>
      </c>
      <c r="C281" s="17" t="s">
        <v>33</v>
      </c>
      <c r="D281" s="18" t="s">
        <v>16</v>
      </c>
      <c r="E281" s="18" t="s">
        <v>34</v>
      </c>
      <c r="F281" s="19">
        <v>9.72</v>
      </c>
      <c r="G281" s="20">
        <v>80.54</v>
      </c>
      <c r="H281" s="21">
        <v>782.85</v>
      </c>
      <c r="I281" s="22">
        <f t="shared" si="1"/>
        <v>0</v>
      </c>
      <c r="J281" s="23">
        <f t="shared" si="2"/>
        <v>782.85</v>
      </c>
    </row>
    <row r="282" ht="15.75" customHeight="1">
      <c r="A282" s="17" t="s">
        <v>792</v>
      </c>
      <c r="B282" s="18" t="s">
        <v>49</v>
      </c>
      <c r="C282" s="17" t="s">
        <v>50</v>
      </c>
      <c r="D282" s="18" t="s">
        <v>16</v>
      </c>
      <c r="E282" s="18" t="s">
        <v>17</v>
      </c>
      <c r="F282" s="19">
        <v>3.82</v>
      </c>
      <c r="G282" s="20">
        <v>34.77</v>
      </c>
      <c r="H282" s="21">
        <v>132.82</v>
      </c>
      <c r="I282" s="22">
        <f t="shared" si="1"/>
        <v>0</v>
      </c>
      <c r="J282" s="23">
        <f t="shared" si="2"/>
        <v>132.82</v>
      </c>
    </row>
    <row r="283" ht="15.75" customHeight="1">
      <c r="A283" s="17" t="s">
        <v>793</v>
      </c>
      <c r="B283" s="18" t="s">
        <v>88</v>
      </c>
      <c r="C283" s="17" t="s">
        <v>89</v>
      </c>
      <c r="D283" s="18" t="s">
        <v>16</v>
      </c>
      <c r="E283" s="18" t="s">
        <v>17</v>
      </c>
      <c r="F283" s="19">
        <v>3.82</v>
      </c>
      <c r="G283" s="20">
        <v>123.07</v>
      </c>
      <c r="H283" s="21">
        <v>470.13</v>
      </c>
      <c r="I283" s="22">
        <f t="shared" si="1"/>
        <v>0</v>
      </c>
      <c r="J283" s="23">
        <f t="shared" si="2"/>
        <v>470.13</v>
      </c>
    </row>
    <row r="284" ht="15.75" customHeight="1">
      <c r="A284" s="17" t="s">
        <v>794</v>
      </c>
      <c r="B284" s="18" t="s">
        <v>95</v>
      </c>
      <c r="C284" s="17" t="s">
        <v>96</v>
      </c>
      <c r="D284" s="18" t="s">
        <v>16</v>
      </c>
      <c r="E284" s="18" t="s">
        <v>17</v>
      </c>
      <c r="F284" s="19">
        <v>7.64</v>
      </c>
      <c r="G284" s="20">
        <v>6.32</v>
      </c>
      <c r="H284" s="21">
        <v>48.28</v>
      </c>
      <c r="I284" s="22">
        <f t="shared" si="1"/>
        <v>0</v>
      </c>
      <c r="J284" s="23">
        <f t="shared" si="2"/>
        <v>48.28</v>
      </c>
    </row>
    <row r="285" ht="15.75" customHeight="1">
      <c r="A285" s="17" t="s">
        <v>795</v>
      </c>
      <c r="B285" s="18" t="s">
        <v>98</v>
      </c>
      <c r="C285" s="17" t="s">
        <v>99</v>
      </c>
      <c r="D285" s="18" t="s">
        <v>16</v>
      </c>
      <c r="E285" s="18" t="s">
        <v>17</v>
      </c>
      <c r="F285" s="19">
        <v>7.64</v>
      </c>
      <c r="G285" s="20">
        <v>48.81</v>
      </c>
      <c r="H285" s="21">
        <v>372.91</v>
      </c>
      <c r="I285" s="22">
        <f t="shared" si="1"/>
        <v>0</v>
      </c>
      <c r="J285" s="23">
        <f t="shared" si="2"/>
        <v>372.91</v>
      </c>
    </row>
    <row r="286" ht="15.75" customHeight="1">
      <c r="A286" s="17" t="s">
        <v>796</v>
      </c>
      <c r="B286" s="18" t="s">
        <v>797</v>
      </c>
      <c r="C286" s="17" t="s">
        <v>798</v>
      </c>
      <c r="D286" s="18" t="s">
        <v>16</v>
      </c>
      <c r="E286" s="18" t="s">
        <v>17</v>
      </c>
      <c r="F286" s="19">
        <v>7.64</v>
      </c>
      <c r="G286" s="20">
        <v>16.25</v>
      </c>
      <c r="H286" s="21">
        <v>124.15</v>
      </c>
      <c r="I286" s="22">
        <f t="shared" si="1"/>
        <v>0</v>
      </c>
      <c r="J286" s="23">
        <f t="shared" si="2"/>
        <v>124.15</v>
      </c>
    </row>
    <row r="287" ht="15.75" customHeight="1">
      <c r="A287" s="17" t="s">
        <v>799</v>
      </c>
      <c r="B287" s="18" t="s">
        <v>800</v>
      </c>
      <c r="C287" s="17" t="s">
        <v>801</v>
      </c>
      <c r="D287" s="18" t="s">
        <v>16</v>
      </c>
      <c r="E287" s="18" t="s">
        <v>17</v>
      </c>
      <c r="F287" s="19">
        <v>7.64</v>
      </c>
      <c r="G287" s="20">
        <v>25.41</v>
      </c>
      <c r="H287" s="21">
        <v>194.13</v>
      </c>
      <c r="I287" s="22">
        <f t="shared" si="1"/>
        <v>0</v>
      </c>
      <c r="J287" s="23">
        <f t="shared" si="2"/>
        <v>194.13</v>
      </c>
    </row>
    <row r="288" ht="15.75" customHeight="1">
      <c r="A288" s="17" t="s">
        <v>802</v>
      </c>
      <c r="B288" s="18" t="s">
        <v>205</v>
      </c>
      <c r="C288" s="17" t="s">
        <v>206</v>
      </c>
      <c r="D288" s="18" t="s">
        <v>16</v>
      </c>
      <c r="E288" s="18" t="s">
        <v>17</v>
      </c>
      <c r="F288" s="19">
        <v>3.82</v>
      </c>
      <c r="G288" s="20">
        <v>5.01</v>
      </c>
      <c r="H288" s="21">
        <v>19.14</v>
      </c>
      <c r="I288" s="22">
        <f t="shared" si="1"/>
        <v>0</v>
      </c>
      <c r="J288" s="23">
        <f t="shared" si="2"/>
        <v>19.14</v>
      </c>
    </row>
    <row r="289" ht="15.75" customHeight="1">
      <c r="A289" s="17" t="s">
        <v>803</v>
      </c>
      <c r="B289" s="18" t="s">
        <v>208</v>
      </c>
      <c r="C289" s="17" t="s">
        <v>209</v>
      </c>
      <c r="D289" s="18" t="s">
        <v>16</v>
      </c>
      <c r="E289" s="18" t="s">
        <v>17</v>
      </c>
      <c r="F289" s="19">
        <v>75.91</v>
      </c>
      <c r="G289" s="20">
        <v>18.38</v>
      </c>
      <c r="H289" s="21">
        <v>1395.23</v>
      </c>
      <c r="I289" s="22">
        <f t="shared" si="1"/>
        <v>0</v>
      </c>
      <c r="J289" s="23">
        <f t="shared" si="2"/>
        <v>1395.23</v>
      </c>
    </row>
    <row r="290" ht="15.75" customHeight="1">
      <c r="A290" s="17" t="s">
        <v>804</v>
      </c>
      <c r="B290" s="18" t="s">
        <v>805</v>
      </c>
      <c r="C290" s="17" t="s">
        <v>806</v>
      </c>
      <c r="D290" s="18" t="s">
        <v>16</v>
      </c>
      <c r="E290" s="18" t="s">
        <v>41</v>
      </c>
      <c r="F290" s="19">
        <v>7.56</v>
      </c>
      <c r="G290" s="20">
        <v>98.01</v>
      </c>
      <c r="H290" s="21">
        <v>740.96</v>
      </c>
      <c r="I290" s="22">
        <f t="shared" si="1"/>
        <v>0</v>
      </c>
      <c r="J290" s="23">
        <f t="shared" si="2"/>
        <v>740.96</v>
      </c>
    </row>
    <row r="291" ht="15.75" customHeight="1">
      <c r="A291" s="17" t="s">
        <v>807</v>
      </c>
      <c r="B291" s="18" t="s">
        <v>808</v>
      </c>
      <c r="C291" s="17" t="s">
        <v>809</v>
      </c>
      <c r="D291" s="18" t="s">
        <v>16</v>
      </c>
      <c r="E291" s="18" t="s">
        <v>41</v>
      </c>
      <c r="F291" s="19">
        <v>7.56</v>
      </c>
      <c r="G291" s="20">
        <v>70.18</v>
      </c>
      <c r="H291" s="21">
        <v>530.56</v>
      </c>
      <c r="I291" s="22">
        <f t="shared" si="1"/>
        <v>0</v>
      </c>
      <c r="J291" s="23">
        <f t="shared" si="2"/>
        <v>530.56</v>
      </c>
    </row>
    <row r="292" ht="15.75" customHeight="1">
      <c r="A292" s="17" t="s">
        <v>810</v>
      </c>
      <c r="B292" s="18" t="s">
        <v>176</v>
      </c>
      <c r="C292" s="17" t="s">
        <v>811</v>
      </c>
      <c r="D292" s="18" t="s">
        <v>16</v>
      </c>
      <c r="E292" s="18" t="s">
        <v>17</v>
      </c>
      <c r="F292" s="19">
        <v>9.72</v>
      </c>
      <c r="G292" s="20">
        <v>1071.59</v>
      </c>
      <c r="H292" s="21">
        <v>10415.85</v>
      </c>
      <c r="I292" s="22">
        <f t="shared" si="1"/>
        <v>0</v>
      </c>
      <c r="J292" s="23">
        <f t="shared" si="2"/>
        <v>10415.85</v>
      </c>
    </row>
    <row r="293" ht="15.75" customHeight="1">
      <c r="A293" s="17" t="s">
        <v>812</v>
      </c>
      <c r="B293" s="18" t="s">
        <v>182</v>
      </c>
      <c r="C293" s="17" t="s">
        <v>813</v>
      </c>
      <c r="D293" s="18" t="s">
        <v>16</v>
      </c>
      <c r="E293" s="18" t="s">
        <v>54</v>
      </c>
      <c r="F293" s="19">
        <v>1.17</v>
      </c>
      <c r="G293" s="20">
        <v>2611.86</v>
      </c>
      <c r="H293" s="21">
        <v>3055.88</v>
      </c>
      <c r="I293" s="22">
        <f t="shared" si="1"/>
        <v>0</v>
      </c>
      <c r="J293" s="23">
        <f t="shared" si="2"/>
        <v>3055.88</v>
      </c>
    </row>
    <row r="294" ht="15.75" customHeight="1">
      <c r="A294" s="17" t="s">
        <v>814</v>
      </c>
      <c r="B294" s="18" t="s">
        <v>815</v>
      </c>
      <c r="C294" s="17" t="s">
        <v>816</v>
      </c>
      <c r="D294" s="18" t="s">
        <v>16</v>
      </c>
      <c r="E294" s="18" t="s">
        <v>17</v>
      </c>
      <c r="F294" s="19">
        <v>2.37</v>
      </c>
      <c r="G294" s="20">
        <v>81.72</v>
      </c>
      <c r="H294" s="21">
        <v>193.68</v>
      </c>
      <c r="I294" s="22">
        <f t="shared" si="1"/>
        <v>0</v>
      </c>
      <c r="J294" s="23">
        <f t="shared" si="2"/>
        <v>193.68</v>
      </c>
    </row>
    <row r="295" ht="15.75" customHeight="1">
      <c r="A295" s="17" t="s">
        <v>817</v>
      </c>
      <c r="B295" s="18" t="s">
        <v>146</v>
      </c>
      <c r="C295" s="17" t="s">
        <v>147</v>
      </c>
      <c r="D295" s="18" t="s">
        <v>16</v>
      </c>
      <c r="E295" s="18" t="s">
        <v>41</v>
      </c>
      <c r="F295" s="19">
        <v>18.0</v>
      </c>
      <c r="G295" s="20">
        <v>40.05</v>
      </c>
      <c r="H295" s="21">
        <v>720.9</v>
      </c>
      <c r="I295" s="22">
        <f t="shared" si="1"/>
        <v>0</v>
      </c>
      <c r="J295" s="23">
        <f t="shared" si="2"/>
        <v>720.9</v>
      </c>
    </row>
    <row r="296" ht="15.75" customHeight="1">
      <c r="A296" s="17" t="s">
        <v>818</v>
      </c>
      <c r="B296" s="18" t="s">
        <v>149</v>
      </c>
      <c r="C296" s="17" t="s">
        <v>150</v>
      </c>
      <c r="D296" s="18" t="s">
        <v>16</v>
      </c>
      <c r="E296" s="18" t="s">
        <v>41</v>
      </c>
      <c r="F296" s="19">
        <v>18.0</v>
      </c>
      <c r="G296" s="20">
        <v>28.09</v>
      </c>
      <c r="H296" s="21">
        <v>505.62</v>
      </c>
      <c r="I296" s="22">
        <f t="shared" si="1"/>
        <v>0</v>
      </c>
      <c r="J296" s="23">
        <f t="shared" si="2"/>
        <v>505.62</v>
      </c>
    </row>
    <row r="297" ht="15.75" customHeight="1">
      <c r="A297" s="17" t="s">
        <v>819</v>
      </c>
      <c r="B297" s="18" t="s">
        <v>152</v>
      </c>
      <c r="C297" s="17" t="s">
        <v>153</v>
      </c>
      <c r="D297" s="18" t="s">
        <v>16</v>
      </c>
      <c r="E297" s="18" t="s">
        <v>25</v>
      </c>
      <c r="F297" s="19">
        <v>8.0</v>
      </c>
      <c r="G297" s="20">
        <v>36.84</v>
      </c>
      <c r="H297" s="21">
        <v>294.72</v>
      </c>
      <c r="I297" s="22">
        <f t="shared" si="1"/>
        <v>0</v>
      </c>
      <c r="J297" s="23">
        <f t="shared" si="2"/>
        <v>294.72</v>
      </c>
    </row>
    <row r="298" ht="19.5" customHeight="1">
      <c r="A298" s="8" t="s">
        <v>820</v>
      </c>
      <c r="B298" s="9" t="s">
        <v>821</v>
      </c>
      <c r="C298" s="10"/>
      <c r="D298" s="10"/>
      <c r="E298" s="11"/>
      <c r="F298" s="12">
        <v>1.0</v>
      </c>
      <c r="G298" s="13">
        <v>15902.99</v>
      </c>
      <c r="H298" s="14">
        <v>15902.99</v>
      </c>
      <c r="I298" s="15">
        <f t="shared" si="1"/>
        <v>0</v>
      </c>
      <c r="J298" s="16">
        <f t="shared" si="2"/>
        <v>15902.99</v>
      </c>
    </row>
    <row r="299" ht="19.5" customHeight="1">
      <c r="A299" s="8" t="s">
        <v>822</v>
      </c>
      <c r="B299" s="9" t="s">
        <v>823</v>
      </c>
      <c r="C299" s="10"/>
      <c r="D299" s="10"/>
      <c r="E299" s="11"/>
      <c r="F299" s="12">
        <v>1.0</v>
      </c>
      <c r="G299" s="13">
        <v>7733.94</v>
      </c>
      <c r="H299" s="14">
        <v>7733.94</v>
      </c>
      <c r="I299" s="15">
        <f t="shared" si="1"/>
        <v>0</v>
      </c>
      <c r="J299" s="16">
        <f t="shared" si="2"/>
        <v>7733.94</v>
      </c>
    </row>
    <row r="300" ht="15.75" customHeight="1">
      <c r="A300" s="17" t="s">
        <v>824</v>
      </c>
      <c r="B300" s="18" t="s">
        <v>825</v>
      </c>
      <c r="C300" s="17" t="s">
        <v>826</v>
      </c>
      <c r="D300" s="18" t="s">
        <v>123</v>
      </c>
      <c r="E300" s="18" t="s">
        <v>246</v>
      </c>
      <c r="F300" s="19">
        <v>60.0</v>
      </c>
      <c r="G300" s="20">
        <v>36.87</v>
      </c>
      <c r="H300" s="21">
        <v>2212.2</v>
      </c>
      <c r="I300" s="22">
        <f t="shared" si="1"/>
        <v>0</v>
      </c>
      <c r="J300" s="23">
        <f t="shared" si="2"/>
        <v>2212.2</v>
      </c>
    </row>
    <row r="301" ht="15.75" customHeight="1">
      <c r="A301" s="17" t="s">
        <v>827</v>
      </c>
      <c r="B301" s="18" t="s">
        <v>335</v>
      </c>
      <c r="C301" s="17" t="s">
        <v>336</v>
      </c>
      <c r="D301" s="18" t="s">
        <v>123</v>
      </c>
      <c r="E301" s="18" t="s">
        <v>250</v>
      </c>
      <c r="F301" s="19">
        <v>60.0</v>
      </c>
      <c r="G301" s="20">
        <v>20.46</v>
      </c>
      <c r="H301" s="21">
        <v>1227.6</v>
      </c>
      <c r="I301" s="22">
        <f t="shared" si="1"/>
        <v>0</v>
      </c>
      <c r="J301" s="23">
        <f t="shared" si="2"/>
        <v>1227.6</v>
      </c>
    </row>
    <row r="302" ht="15.75" customHeight="1">
      <c r="A302" s="17" t="s">
        <v>828</v>
      </c>
      <c r="B302" s="18" t="s">
        <v>829</v>
      </c>
      <c r="C302" s="17" t="s">
        <v>830</v>
      </c>
      <c r="D302" s="18" t="s">
        <v>123</v>
      </c>
      <c r="E302" s="18" t="s">
        <v>250</v>
      </c>
      <c r="F302" s="19">
        <v>18.0</v>
      </c>
      <c r="G302" s="20">
        <v>227.35</v>
      </c>
      <c r="H302" s="21">
        <v>4092.3</v>
      </c>
      <c r="I302" s="22">
        <f t="shared" si="1"/>
        <v>0</v>
      </c>
      <c r="J302" s="23">
        <f t="shared" si="2"/>
        <v>4092.3</v>
      </c>
    </row>
    <row r="303" ht="15.75" customHeight="1">
      <c r="A303" s="17" t="s">
        <v>831</v>
      </c>
      <c r="B303" s="18" t="s">
        <v>832</v>
      </c>
      <c r="C303" s="17" t="s">
        <v>833</v>
      </c>
      <c r="D303" s="18" t="s">
        <v>16</v>
      </c>
      <c r="E303" s="18" t="s">
        <v>54</v>
      </c>
      <c r="F303" s="19">
        <v>2.0</v>
      </c>
      <c r="G303" s="20">
        <v>44.44</v>
      </c>
      <c r="H303" s="21">
        <v>88.88</v>
      </c>
      <c r="I303" s="22">
        <f t="shared" si="1"/>
        <v>0</v>
      </c>
      <c r="J303" s="23">
        <f t="shared" si="2"/>
        <v>88.88</v>
      </c>
    </row>
    <row r="304" ht="15.75" customHeight="1">
      <c r="A304" s="17" t="s">
        <v>834</v>
      </c>
      <c r="B304" s="18" t="s">
        <v>835</v>
      </c>
      <c r="C304" s="17" t="s">
        <v>836</v>
      </c>
      <c r="D304" s="18" t="s">
        <v>16</v>
      </c>
      <c r="E304" s="18" t="s">
        <v>54</v>
      </c>
      <c r="F304" s="19">
        <v>2.0</v>
      </c>
      <c r="G304" s="20">
        <v>56.48</v>
      </c>
      <c r="H304" s="21">
        <v>112.96</v>
      </c>
      <c r="I304" s="22">
        <f t="shared" si="1"/>
        <v>0</v>
      </c>
      <c r="J304" s="23">
        <f t="shared" si="2"/>
        <v>112.96</v>
      </c>
    </row>
    <row r="305" ht="19.5" customHeight="1">
      <c r="A305" s="8" t="s">
        <v>837</v>
      </c>
      <c r="B305" s="9" t="s">
        <v>838</v>
      </c>
      <c r="C305" s="10"/>
      <c r="D305" s="10"/>
      <c r="E305" s="11"/>
      <c r="F305" s="12">
        <v>1.0</v>
      </c>
      <c r="G305" s="13">
        <v>1210.92</v>
      </c>
      <c r="H305" s="13">
        <v>1210.92</v>
      </c>
      <c r="I305" s="24">
        <f t="shared" si="1"/>
        <v>0</v>
      </c>
      <c r="J305" s="25">
        <f t="shared" si="2"/>
        <v>1210.92</v>
      </c>
    </row>
    <row r="306" ht="15.75" customHeight="1">
      <c r="A306" s="17" t="s">
        <v>839</v>
      </c>
      <c r="B306" s="18" t="s">
        <v>840</v>
      </c>
      <c r="C306" s="17" t="s">
        <v>841</v>
      </c>
      <c r="D306" s="18" t="s">
        <v>123</v>
      </c>
      <c r="E306" s="18" t="s">
        <v>250</v>
      </c>
      <c r="F306" s="19">
        <v>20.0</v>
      </c>
      <c r="G306" s="20">
        <v>31.02</v>
      </c>
      <c r="H306" s="21">
        <v>620.4</v>
      </c>
      <c r="I306" s="22">
        <f t="shared" si="1"/>
        <v>0</v>
      </c>
      <c r="J306" s="23">
        <f t="shared" si="2"/>
        <v>620.4</v>
      </c>
    </row>
    <row r="307" ht="15.75" customHeight="1">
      <c r="A307" s="17" t="s">
        <v>842</v>
      </c>
      <c r="B307" s="18" t="s">
        <v>843</v>
      </c>
      <c r="C307" s="17" t="s">
        <v>844</v>
      </c>
      <c r="D307" s="18" t="s">
        <v>123</v>
      </c>
      <c r="E307" s="18" t="s">
        <v>250</v>
      </c>
      <c r="F307" s="19">
        <v>1.0</v>
      </c>
      <c r="G307" s="20">
        <v>590.52</v>
      </c>
      <c r="H307" s="21">
        <v>590.52</v>
      </c>
      <c r="I307" s="22">
        <f t="shared" si="1"/>
        <v>0</v>
      </c>
      <c r="J307" s="23">
        <f t="shared" si="2"/>
        <v>590.52</v>
      </c>
    </row>
    <row r="308" ht="19.5" customHeight="1">
      <c r="A308" s="8" t="s">
        <v>845</v>
      </c>
      <c r="B308" s="9" t="s">
        <v>846</v>
      </c>
      <c r="C308" s="10"/>
      <c r="D308" s="10"/>
      <c r="E308" s="11"/>
      <c r="F308" s="12">
        <v>1.0</v>
      </c>
      <c r="G308" s="13">
        <v>6133.05</v>
      </c>
      <c r="H308" s="14">
        <v>6133.05</v>
      </c>
      <c r="I308" s="15">
        <f t="shared" si="1"/>
        <v>0</v>
      </c>
      <c r="J308" s="16">
        <f t="shared" si="2"/>
        <v>6133.05</v>
      </c>
    </row>
    <row r="309" ht="15.75" customHeight="1">
      <c r="A309" s="17" t="s">
        <v>847</v>
      </c>
      <c r="B309" s="18" t="s">
        <v>848</v>
      </c>
      <c r="C309" s="17" t="s">
        <v>849</v>
      </c>
      <c r="D309" s="18" t="s">
        <v>123</v>
      </c>
      <c r="E309" s="18" t="s">
        <v>246</v>
      </c>
      <c r="F309" s="19">
        <v>60.0</v>
      </c>
      <c r="G309" s="20">
        <v>17.83</v>
      </c>
      <c r="H309" s="21">
        <v>1069.8</v>
      </c>
      <c r="I309" s="22">
        <f t="shared" si="1"/>
        <v>0</v>
      </c>
      <c r="J309" s="23">
        <f t="shared" si="2"/>
        <v>1069.8</v>
      </c>
    </row>
    <row r="310" ht="15.75" customHeight="1">
      <c r="A310" s="17" t="s">
        <v>850</v>
      </c>
      <c r="B310" s="18" t="s">
        <v>851</v>
      </c>
      <c r="C310" s="17" t="s">
        <v>852</v>
      </c>
      <c r="D310" s="18" t="s">
        <v>16</v>
      </c>
      <c r="E310" s="18" t="s">
        <v>54</v>
      </c>
      <c r="F310" s="19">
        <v>15.0</v>
      </c>
      <c r="G310" s="20">
        <v>20.59</v>
      </c>
      <c r="H310" s="21">
        <v>308.85</v>
      </c>
      <c r="I310" s="22">
        <f t="shared" si="1"/>
        <v>0</v>
      </c>
      <c r="J310" s="23">
        <f t="shared" si="2"/>
        <v>308.85</v>
      </c>
    </row>
    <row r="311" ht="15.75" customHeight="1">
      <c r="A311" s="17" t="s">
        <v>853</v>
      </c>
      <c r="B311" s="18" t="s">
        <v>854</v>
      </c>
      <c r="C311" s="17" t="s">
        <v>855</v>
      </c>
      <c r="D311" s="18" t="s">
        <v>16</v>
      </c>
      <c r="E311" s="18" t="s">
        <v>54</v>
      </c>
      <c r="F311" s="19">
        <v>20.0</v>
      </c>
      <c r="G311" s="20">
        <v>24.11</v>
      </c>
      <c r="H311" s="21">
        <v>482.2</v>
      </c>
      <c r="I311" s="22">
        <f t="shared" si="1"/>
        <v>0</v>
      </c>
      <c r="J311" s="23">
        <f t="shared" si="2"/>
        <v>482.2</v>
      </c>
    </row>
    <row r="312" ht="15.75" customHeight="1">
      <c r="A312" s="17" t="s">
        <v>856</v>
      </c>
      <c r="B312" s="18" t="s">
        <v>857</v>
      </c>
      <c r="C312" s="17" t="s">
        <v>858</v>
      </c>
      <c r="D312" s="18" t="s">
        <v>123</v>
      </c>
      <c r="E312" s="18" t="s">
        <v>250</v>
      </c>
      <c r="F312" s="19">
        <v>10.0</v>
      </c>
      <c r="G312" s="20">
        <v>8.06</v>
      </c>
      <c r="H312" s="21">
        <v>80.6</v>
      </c>
      <c r="I312" s="22">
        <f t="shared" si="1"/>
        <v>0</v>
      </c>
      <c r="J312" s="23">
        <f t="shared" si="2"/>
        <v>80.6</v>
      </c>
    </row>
    <row r="313" ht="15.75" customHeight="1">
      <c r="A313" s="17" t="s">
        <v>859</v>
      </c>
      <c r="B313" s="18" t="s">
        <v>860</v>
      </c>
      <c r="C313" s="17" t="s">
        <v>861</v>
      </c>
      <c r="D313" s="18" t="s">
        <v>123</v>
      </c>
      <c r="E313" s="18" t="s">
        <v>250</v>
      </c>
      <c r="F313" s="19">
        <v>50.0</v>
      </c>
      <c r="G313" s="20">
        <v>1.36</v>
      </c>
      <c r="H313" s="21">
        <v>68.0</v>
      </c>
      <c r="I313" s="22">
        <f t="shared" si="1"/>
        <v>0</v>
      </c>
      <c r="J313" s="23">
        <f t="shared" si="2"/>
        <v>68</v>
      </c>
    </row>
    <row r="314" ht="15.75" customHeight="1">
      <c r="A314" s="17" t="s">
        <v>862</v>
      </c>
      <c r="B314" s="18" t="s">
        <v>863</v>
      </c>
      <c r="C314" s="17" t="s">
        <v>864</v>
      </c>
      <c r="D314" s="18" t="s">
        <v>123</v>
      </c>
      <c r="E314" s="18" t="s">
        <v>246</v>
      </c>
      <c r="F314" s="19">
        <v>400.0</v>
      </c>
      <c r="G314" s="20">
        <v>10.17</v>
      </c>
      <c r="H314" s="21">
        <v>4068.0</v>
      </c>
      <c r="I314" s="22">
        <f t="shared" si="1"/>
        <v>0</v>
      </c>
      <c r="J314" s="23">
        <f t="shared" si="2"/>
        <v>4068</v>
      </c>
    </row>
    <row r="315" ht="15.75" customHeight="1">
      <c r="A315" s="17" t="s">
        <v>865</v>
      </c>
      <c r="B315" s="18" t="s">
        <v>866</v>
      </c>
      <c r="C315" s="17" t="s">
        <v>867</v>
      </c>
      <c r="D315" s="18" t="s">
        <v>123</v>
      </c>
      <c r="E315" s="18" t="s">
        <v>250</v>
      </c>
      <c r="F315" s="19">
        <v>20.0</v>
      </c>
      <c r="G315" s="20">
        <v>2.78</v>
      </c>
      <c r="H315" s="21">
        <v>55.6</v>
      </c>
      <c r="I315" s="22">
        <f t="shared" si="1"/>
        <v>0</v>
      </c>
      <c r="J315" s="23">
        <f t="shared" si="2"/>
        <v>55.6</v>
      </c>
    </row>
    <row r="316" ht="19.5" customHeight="1">
      <c r="A316" s="8" t="s">
        <v>868</v>
      </c>
      <c r="B316" s="9" t="s">
        <v>869</v>
      </c>
      <c r="C316" s="10"/>
      <c r="D316" s="10"/>
      <c r="E316" s="11"/>
      <c r="F316" s="12">
        <v>1.0</v>
      </c>
      <c r="G316" s="13">
        <v>755.28</v>
      </c>
      <c r="H316" s="14">
        <v>755.28</v>
      </c>
      <c r="I316" s="15">
        <f t="shared" si="1"/>
        <v>0</v>
      </c>
      <c r="J316" s="16">
        <f t="shared" si="2"/>
        <v>755.28</v>
      </c>
    </row>
    <row r="317" ht="15.75" customHeight="1">
      <c r="A317" s="17" t="s">
        <v>870</v>
      </c>
      <c r="B317" s="18" t="s">
        <v>871</v>
      </c>
      <c r="C317" s="17" t="s">
        <v>872</v>
      </c>
      <c r="D317" s="18" t="s">
        <v>784</v>
      </c>
      <c r="E317" s="18" t="s">
        <v>54</v>
      </c>
      <c r="F317" s="19">
        <v>5.0</v>
      </c>
      <c r="G317" s="20">
        <v>27.75</v>
      </c>
      <c r="H317" s="21">
        <v>138.75</v>
      </c>
      <c r="I317" s="22">
        <f t="shared" si="1"/>
        <v>0</v>
      </c>
      <c r="J317" s="23">
        <f t="shared" si="2"/>
        <v>138.75</v>
      </c>
    </row>
    <row r="318" ht="15.75" customHeight="1">
      <c r="A318" s="17" t="s">
        <v>873</v>
      </c>
      <c r="B318" s="18" t="s">
        <v>874</v>
      </c>
      <c r="C318" s="17" t="s">
        <v>875</v>
      </c>
      <c r="D318" s="18" t="s">
        <v>123</v>
      </c>
      <c r="E318" s="18" t="s">
        <v>250</v>
      </c>
      <c r="F318" s="19">
        <v>1.0</v>
      </c>
      <c r="G318" s="20">
        <v>181.96</v>
      </c>
      <c r="H318" s="21">
        <v>181.96</v>
      </c>
      <c r="I318" s="22">
        <f t="shared" si="1"/>
        <v>0</v>
      </c>
      <c r="J318" s="23">
        <f t="shared" si="2"/>
        <v>181.96</v>
      </c>
    </row>
    <row r="319" ht="15.75" customHeight="1">
      <c r="A319" s="17" t="s">
        <v>876</v>
      </c>
      <c r="B319" s="18" t="s">
        <v>877</v>
      </c>
      <c r="C319" s="17" t="s">
        <v>878</v>
      </c>
      <c r="D319" s="18" t="s">
        <v>123</v>
      </c>
      <c r="E319" s="18" t="s">
        <v>250</v>
      </c>
      <c r="F319" s="19">
        <v>100.0</v>
      </c>
      <c r="G319" s="20">
        <v>2.48</v>
      </c>
      <c r="H319" s="21">
        <v>248.0</v>
      </c>
      <c r="I319" s="22">
        <f t="shared" si="1"/>
        <v>0</v>
      </c>
      <c r="J319" s="23">
        <f t="shared" si="2"/>
        <v>248</v>
      </c>
    </row>
    <row r="320" ht="15.75" customHeight="1">
      <c r="A320" s="17" t="s">
        <v>879</v>
      </c>
      <c r="B320" s="18" t="s">
        <v>880</v>
      </c>
      <c r="C320" s="17" t="s">
        <v>881</v>
      </c>
      <c r="D320" s="18" t="s">
        <v>16</v>
      </c>
      <c r="E320" s="18" t="s">
        <v>54</v>
      </c>
      <c r="F320" s="19">
        <v>1.0</v>
      </c>
      <c r="G320" s="20">
        <v>186.57</v>
      </c>
      <c r="H320" s="21">
        <v>186.57</v>
      </c>
      <c r="I320" s="22">
        <f t="shared" si="1"/>
        <v>0</v>
      </c>
      <c r="J320" s="23">
        <f t="shared" si="2"/>
        <v>186.57</v>
      </c>
    </row>
    <row r="321" ht="19.5" customHeight="1">
      <c r="A321" s="8" t="s">
        <v>882</v>
      </c>
      <c r="B321" s="9" t="s">
        <v>883</v>
      </c>
      <c r="C321" s="10"/>
      <c r="D321" s="10"/>
      <c r="E321" s="11"/>
      <c r="F321" s="12">
        <v>20.0</v>
      </c>
      <c r="G321" s="13">
        <v>1.78</v>
      </c>
      <c r="H321" s="14">
        <v>35.6</v>
      </c>
      <c r="I321" s="15">
        <f t="shared" si="1"/>
        <v>0</v>
      </c>
      <c r="J321" s="16">
        <f t="shared" si="2"/>
        <v>35.6</v>
      </c>
    </row>
    <row r="322" ht="15.75" customHeight="1">
      <c r="A322" s="17" t="s">
        <v>884</v>
      </c>
      <c r="B322" s="18" t="s">
        <v>885</v>
      </c>
      <c r="C322" s="17" t="s">
        <v>886</v>
      </c>
      <c r="D322" s="18" t="s">
        <v>16</v>
      </c>
      <c r="E322" s="18" t="s">
        <v>25</v>
      </c>
      <c r="F322" s="19">
        <v>0.03</v>
      </c>
      <c r="G322" s="20">
        <v>33.0</v>
      </c>
      <c r="H322" s="21">
        <v>0.99</v>
      </c>
      <c r="I322" s="22">
        <f t="shared" si="1"/>
        <v>0</v>
      </c>
      <c r="J322" s="23">
        <f t="shared" si="2"/>
        <v>0.99</v>
      </c>
    </row>
    <row r="323" ht="15.75" customHeight="1">
      <c r="A323" s="17" t="s">
        <v>887</v>
      </c>
      <c r="B323" s="18" t="s">
        <v>490</v>
      </c>
      <c r="C323" s="17" t="s">
        <v>888</v>
      </c>
      <c r="D323" s="18" t="s">
        <v>16</v>
      </c>
      <c r="E323" s="18" t="s">
        <v>25</v>
      </c>
      <c r="F323" s="19">
        <v>0.02</v>
      </c>
      <c r="G323" s="20">
        <v>39.72</v>
      </c>
      <c r="H323" s="21">
        <v>0.79</v>
      </c>
      <c r="I323" s="22">
        <f t="shared" si="1"/>
        <v>0</v>
      </c>
      <c r="J323" s="23">
        <f t="shared" si="2"/>
        <v>0.79</v>
      </c>
    </row>
    <row r="324" ht="15.75" customHeight="1">
      <c r="A324" s="17" t="s">
        <v>889</v>
      </c>
      <c r="B324" s="18" t="s">
        <v>890</v>
      </c>
      <c r="C324" s="17" t="s">
        <v>891</v>
      </c>
      <c r="D324" s="18" t="s">
        <v>123</v>
      </c>
      <c r="E324" s="18" t="s">
        <v>892</v>
      </c>
      <c r="F324" s="19">
        <v>60.0</v>
      </c>
      <c r="G324" s="20">
        <v>0.57</v>
      </c>
      <c r="H324" s="26">
        <v>34.2</v>
      </c>
      <c r="I324" s="22">
        <f t="shared" si="1"/>
        <v>0</v>
      </c>
      <c r="J324" s="23">
        <f t="shared" si="2"/>
        <v>34.2</v>
      </c>
    </row>
    <row r="325" ht="19.5" customHeight="1">
      <c r="A325" s="8" t="s">
        <v>893</v>
      </c>
      <c r="B325" s="9" t="s">
        <v>894</v>
      </c>
      <c r="C325" s="10"/>
      <c r="D325" s="10"/>
      <c r="E325" s="11"/>
      <c r="F325" s="12">
        <v>1.0</v>
      </c>
      <c r="G325" s="14">
        <v>2292.7</v>
      </c>
      <c r="H325" s="13">
        <v>2292.7</v>
      </c>
      <c r="I325" s="15">
        <f t="shared" si="1"/>
        <v>0</v>
      </c>
      <c r="J325" s="16">
        <f t="shared" si="2"/>
        <v>2292.7</v>
      </c>
    </row>
    <row r="326" ht="15.75" customHeight="1">
      <c r="A326" s="17" t="s">
        <v>895</v>
      </c>
      <c r="B326" s="18" t="s">
        <v>896</v>
      </c>
      <c r="C326" s="17" t="s">
        <v>897</v>
      </c>
      <c r="D326" s="18" t="s">
        <v>123</v>
      </c>
      <c r="E326" s="18" t="s">
        <v>250</v>
      </c>
      <c r="F326" s="19">
        <v>20.0</v>
      </c>
      <c r="G326" s="20">
        <v>94.96</v>
      </c>
      <c r="H326" s="27">
        <v>1899.2</v>
      </c>
      <c r="I326" s="22">
        <f t="shared" si="1"/>
        <v>0</v>
      </c>
      <c r="J326" s="23">
        <f t="shared" si="2"/>
        <v>1899.2</v>
      </c>
    </row>
    <row r="327" ht="15.75" customHeight="1">
      <c r="A327" s="17" t="s">
        <v>898</v>
      </c>
      <c r="B327" s="18" t="s">
        <v>899</v>
      </c>
      <c r="C327" s="17" t="s">
        <v>900</v>
      </c>
      <c r="D327" s="18" t="s">
        <v>16</v>
      </c>
      <c r="E327" s="18" t="s">
        <v>41</v>
      </c>
      <c r="F327" s="19">
        <v>50.0</v>
      </c>
      <c r="G327" s="20">
        <v>7.87</v>
      </c>
      <c r="H327" s="26">
        <v>393.5</v>
      </c>
      <c r="I327" s="22">
        <f t="shared" si="1"/>
        <v>0</v>
      </c>
      <c r="J327" s="23">
        <f t="shared" si="2"/>
        <v>393.5</v>
      </c>
    </row>
    <row r="328" ht="15.0" customHeight="1">
      <c r="A328" s="1"/>
      <c r="B328" s="1"/>
      <c r="C328" s="1"/>
      <c r="D328" s="1"/>
      <c r="E328" s="1"/>
      <c r="F328" s="28" t="s">
        <v>901</v>
      </c>
      <c r="H328" s="13">
        <v>131754.55</v>
      </c>
      <c r="I328" s="15">
        <f t="shared" si="1"/>
        <v>0</v>
      </c>
      <c r="J328" s="16">
        <f t="shared" si="2"/>
        <v>131754.55</v>
      </c>
    </row>
    <row r="329" ht="15.0" customHeight="1">
      <c r="A329" s="1"/>
      <c r="B329" s="1"/>
      <c r="C329" s="1"/>
      <c r="D329" s="1"/>
      <c r="E329" s="1"/>
      <c r="F329" s="28" t="s">
        <v>902</v>
      </c>
      <c r="H329" s="13">
        <v>501015.12</v>
      </c>
      <c r="I329" s="15">
        <f t="shared" si="1"/>
        <v>0</v>
      </c>
      <c r="J329" s="16">
        <f t="shared" si="2"/>
        <v>501015.12</v>
      </c>
    </row>
    <row r="330" ht="15.0" customHeight="1">
      <c r="A330" s="1"/>
      <c r="B330" s="1"/>
      <c r="C330" s="1"/>
      <c r="D330" s="1"/>
      <c r="E330" s="1"/>
      <c r="F330" s="28" t="s">
        <v>903</v>
      </c>
      <c r="H330" s="13">
        <v>632769.67</v>
      </c>
      <c r="I330" s="15">
        <f t="shared" si="1"/>
        <v>0</v>
      </c>
      <c r="J330" s="16">
        <f t="shared" si="2"/>
        <v>632769.67</v>
      </c>
    </row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5">
    <mergeCell ref="A1:H1"/>
    <mergeCell ref="B2:G2"/>
    <mergeCell ref="B4:E4"/>
    <mergeCell ref="B9:E9"/>
    <mergeCell ref="B26:E26"/>
    <mergeCell ref="B28:E28"/>
    <mergeCell ref="B29:E29"/>
    <mergeCell ref="B33:E33"/>
    <mergeCell ref="B36:E36"/>
    <mergeCell ref="B43:E43"/>
    <mergeCell ref="B45:E45"/>
    <mergeCell ref="B46:E46"/>
    <mergeCell ref="B52:E52"/>
    <mergeCell ref="B53:E53"/>
    <mergeCell ref="B57:E57"/>
    <mergeCell ref="B63:E63"/>
    <mergeCell ref="B65:E65"/>
    <mergeCell ref="B66:E66"/>
    <mergeCell ref="B70:E70"/>
    <mergeCell ref="B73:E73"/>
    <mergeCell ref="B76:E76"/>
    <mergeCell ref="B78:E78"/>
    <mergeCell ref="B82:E82"/>
    <mergeCell ref="B83:E83"/>
    <mergeCell ref="B90:E90"/>
    <mergeCell ref="B91:E91"/>
    <mergeCell ref="B115:E115"/>
    <mergeCell ref="B131:E131"/>
    <mergeCell ref="B133:E133"/>
    <mergeCell ref="B139:E139"/>
    <mergeCell ref="B155:E155"/>
    <mergeCell ref="B177:E177"/>
    <mergeCell ref="B178:E178"/>
    <mergeCell ref="B187:E187"/>
    <mergeCell ref="B191:E191"/>
    <mergeCell ref="B197:E197"/>
    <mergeCell ref="B198:E198"/>
    <mergeCell ref="B201:E201"/>
    <mergeCell ref="B221:E221"/>
    <mergeCell ref="B242:E242"/>
    <mergeCell ref="B253:E253"/>
    <mergeCell ref="B263:E263"/>
    <mergeCell ref="B316:E316"/>
    <mergeCell ref="B321:E321"/>
    <mergeCell ref="B325:E325"/>
    <mergeCell ref="F328:G328"/>
    <mergeCell ref="F329:G329"/>
    <mergeCell ref="F330:G330"/>
    <mergeCell ref="B269:E269"/>
    <mergeCell ref="B271:E271"/>
    <mergeCell ref="B272:E272"/>
    <mergeCell ref="B298:E298"/>
    <mergeCell ref="B299:E299"/>
    <mergeCell ref="B305:E305"/>
    <mergeCell ref="B308:E308"/>
  </mergeCells>
  <printOptions/>
  <pageMargins bottom="0.5" footer="0.0" header="0.0" left="0.5" right="0.5" top="0.5"/>
  <pageSetup paperSize="9" scale="85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/>
    <pageSetUpPr fitToPage="1"/>
  </sheetPr>
  <sheetViews>
    <sheetView workbookViewId="0"/>
  </sheetViews>
  <sheetFormatPr customHeight="1" defaultColWidth="14.43" defaultRowHeight="15.0"/>
  <cols>
    <col customWidth="1" min="1" max="1" width="9.29"/>
    <col customWidth="1" min="2" max="2" width="34.71"/>
    <col customWidth="1" min="3" max="3" width="13.71"/>
    <col customWidth="1" min="4" max="7" width="11.86"/>
    <col customWidth="1" min="8" max="8" width="10.14"/>
    <col customWidth="1" min="9" max="9" width="1.71"/>
    <col customWidth="1" min="10" max="14" width="11.86"/>
    <col customWidth="1" min="15" max="15" width="12.14"/>
  </cols>
  <sheetData>
    <row r="1" ht="252.0" customHeight="1">
      <c r="A1" s="1"/>
      <c r="I1" s="1"/>
      <c r="J1" s="1"/>
      <c r="K1" s="1"/>
      <c r="L1" s="1"/>
      <c r="M1" s="1"/>
      <c r="N1" s="1"/>
      <c r="O1" s="1"/>
    </row>
    <row r="2" ht="15.75" customHeight="1">
      <c r="A2" s="29" t="s">
        <v>3</v>
      </c>
      <c r="B2" s="29" t="s">
        <v>5</v>
      </c>
      <c r="C2" s="29" t="s">
        <v>904</v>
      </c>
      <c r="D2" s="29" t="s">
        <v>905</v>
      </c>
      <c r="E2" s="29" t="s">
        <v>906</v>
      </c>
      <c r="F2" s="29" t="s">
        <v>907</v>
      </c>
      <c r="G2" s="29" t="s">
        <v>908</v>
      </c>
      <c r="H2" s="30" t="s">
        <v>909</v>
      </c>
      <c r="I2" s="11"/>
      <c r="J2" s="29" t="s">
        <v>910</v>
      </c>
      <c r="K2" s="29" t="s">
        <v>911</v>
      </c>
      <c r="L2" s="29" t="s">
        <v>912</v>
      </c>
      <c r="M2" s="29" t="s">
        <v>913</v>
      </c>
      <c r="N2" s="29" t="s">
        <v>914</v>
      </c>
      <c r="O2" s="31" t="s">
        <v>915</v>
      </c>
    </row>
    <row r="3" ht="12.0" customHeight="1">
      <c r="A3" s="32" t="s">
        <v>11</v>
      </c>
      <c r="B3" s="33" t="s">
        <v>12</v>
      </c>
      <c r="C3" s="34">
        <v>17374.52</v>
      </c>
      <c r="D3" s="35">
        <v>0.2</v>
      </c>
      <c r="E3" s="35">
        <v>0.1</v>
      </c>
      <c r="F3" s="35">
        <v>0.1</v>
      </c>
      <c r="G3" s="35">
        <v>0.1</v>
      </c>
      <c r="H3" s="36">
        <v>0.1</v>
      </c>
      <c r="I3" s="37"/>
      <c r="J3" s="35">
        <v>0.1</v>
      </c>
      <c r="K3" s="35">
        <v>0.1</v>
      </c>
      <c r="L3" s="35">
        <v>0.1</v>
      </c>
      <c r="M3" s="35">
        <v>0.05</v>
      </c>
      <c r="N3" s="35">
        <v>0.05</v>
      </c>
      <c r="O3" s="38">
        <v>1.0</v>
      </c>
    </row>
    <row r="4" ht="12.75" customHeight="1">
      <c r="A4" s="39"/>
      <c r="B4" s="39"/>
      <c r="C4" s="39"/>
      <c r="D4" s="40">
        <v>3474.9</v>
      </c>
      <c r="E4" s="40">
        <v>1737.45</v>
      </c>
      <c r="F4" s="40">
        <v>1737.45</v>
      </c>
      <c r="G4" s="40">
        <v>1737.45</v>
      </c>
      <c r="H4" s="41">
        <v>1737.45</v>
      </c>
      <c r="I4" s="11"/>
      <c r="J4" s="40">
        <v>1737.45</v>
      </c>
      <c r="K4" s="40">
        <v>1737.45</v>
      </c>
      <c r="L4" s="40">
        <v>1737.45</v>
      </c>
      <c r="M4" s="40">
        <v>868.73</v>
      </c>
      <c r="N4" s="40">
        <v>868.74</v>
      </c>
      <c r="O4" s="42">
        <v>17374.52</v>
      </c>
    </row>
    <row r="5" ht="12.0" customHeight="1">
      <c r="A5" s="32" t="s">
        <v>29</v>
      </c>
      <c r="B5" s="33" t="s">
        <v>30</v>
      </c>
      <c r="C5" s="34">
        <v>15083.0</v>
      </c>
      <c r="D5" s="35">
        <v>0.5</v>
      </c>
      <c r="E5" s="35">
        <v>0.5</v>
      </c>
      <c r="F5" s="43"/>
      <c r="G5" s="43"/>
      <c r="H5" s="44"/>
      <c r="I5" s="45"/>
      <c r="J5" s="43"/>
      <c r="K5" s="43"/>
      <c r="L5" s="43"/>
      <c r="M5" s="43"/>
      <c r="N5" s="43"/>
      <c r="O5" s="38">
        <v>1.0</v>
      </c>
    </row>
    <row r="6" ht="12.75" customHeight="1">
      <c r="A6" s="39"/>
      <c r="B6" s="39"/>
      <c r="C6" s="39"/>
      <c r="D6" s="40">
        <v>7541.5</v>
      </c>
      <c r="E6" s="40">
        <v>7541.5</v>
      </c>
      <c r="F6" s="46"/>
      <c r="G6" s="46"/>
      <c r="H6" s="47"/>
      <c r="I6" s="48"/>
      <c r="J6" s="46"/>
      <c r="K6" s="46"/>
      <c r="L6" s="46"/>
      <c r="M6" s="46"/>
      <c r="N6" s="46"/>
      <c r="O6" s="42">
        <v>15083.0</v>
      </c>
    </row>
    <row r="7" ht="12.0" customHeight="1">
      <c r="A7" s="32" t="s">
        <v>85</v>
      </c>
      <c r="B7" s="33" t="s">
        <v>86</v>
      </c>
      <c r="C7" s="34">
        <v>492.28</v>
      </c>
      <c r="D7" s="43"/>
      <c r="E7" s="35">
        <v>1.0</v>
      </c>
      <c r="F7" s="43"/>
      <c r="G7" s="43"/>
      <c r="H7" s="44"/>
      <c r="I7" s="45"/>
      <c r="J7" s="43"/>
      <c r="K7" s="43"/>
      <c r="L7" s="43"/>
      <c r="M7" s="43"/>
      <c r="N7" s="43"/>
      <c r="O7" s="38">
        <v>1.0</v>
      </c>
    </row>
    <row r="8" ht="12.75" customHeight="1">
      <c r="A8" s="39"/>
      <c r="B8" s="39"/>
      <c r="C8" s="39"/>
      <c r="D8" s="46"/>
      <c r="E8" s="40">
        <v>492.28</v>
      </c>
      <c r="F8" s="46"/>
      <c r="G8" s="46"/>
      <c r="H8" s="47"/>
      <c r="I8" s="48"/>
      <c r="J8" s="46"/>
      <c r="K8" s="46"/>
      <c r="L8" s="46"/>
      <c r="M8" s="46"/>
      <c r="N8" s="46"/>
      <c r="O8" s="42">
        <v>492.28</v>
      </c>
    </row>
    <row r="9" ht="12.0" customHeight="1">
      <c r="A9" s="32" t="s">
        <v>90</v>
      </c>
      <c r="B9" s="33" t="s">
        <v>91</v>
      </c>
      <c r="C9" s="34">
        <v>722.92</v>
      </c>
      <c r="D9" s="43"/>
      <c r="E9" s="35">
        <v>1.0</v>
      </c>
      <c r="F9" s="43"/>
      <c r="G9" s="43"/>
      <c r="H9" s="44"/>
      <c r="I9" s="45"/>
      <c r="J9" s="43"/>
      <c r="K9" s="43"/>
      <c r="L9" s="43"/>
      <c r="M9" s="43"/>
      <c r="N9" s="43"/>
      <c r="O9" s="38">
        <v>1.0</v>
      </c>
    </row>
    <row r="10" ht="12.75" customHeight="1">
      <c r="A10" s="39"/>
      <c r="B10" s="39"/>
      <c r="C10" s="39"/>
      <c r="D10" s="46"/>
      <c r="E10" s="40">
        <v>722.92</v>
      </c>
      <c r="F10" s="46"/>
      <c r="G10" s="46"/>
      <c r="H10" s="47"/>
      <c r="I10" s="48"/>
      <c r="J10" s="46"/>
      <c r="K10" s="46"/>
      <c r="L10" s="46"/>
      <c r="M10" s="46"/>
      <c r="N10" s="46"/>
      <c r="O10" s="42">
        <v>722.92</v>
      </c>
    </row>
    <row r="11" ht="12.0" customHeight="1">
      <c r="A11" s="32" t="s">
        <v>109</v>
      </c>
      <c r="B11" s="33" t="s">
        <v>110</v>
      </c>
      <c r="C11" s="34">
        <v>104941.89</v>
      </c>
      <c r="D11" s="43"/>
      <c r="E11" s="43"/>
      <c r="F11" s="35">
        <v>0.2</v>
      </c>
      <c r="G11" s="35">
        <v>0.3</v>
      </c>
      <c r="H11" s="36">
        <v>0.5</v>
      </c>
      <c r="I11" s="37"/>
      <c r="J11" s="43"/>
      <c r="K11" s="43"/>
      <c r="L11" s="43"/>
      <c r="M11" s="43"/>
      <c r="N11" s="43"/>
      <c r="O11" s="38">
        <v>1.0</v>
      </c>
    </row>
    <row r="12" ht="12.75" customHeight="1">
      <c r="A12" s="39"/>
      <c r="B12" s="39"/>
      <c r="C12" s="39"/>
      <c r="D12" s="46"/>
      <c r="E12" s="46"/>
      <c r="F12" s="40">
        <v>20988.38</v>
      </c>
      <c r="G12" s="40">
        <v>31482.57</v>
      </c>
      <c r="H12" s="41">
        <v>52470.94</v>
      </c>
      <c r="I12" s="11"/>
      <c r="J12" s="46"/>
      <c r="K12" s="46"/>
      <c r="L12" s="46"/>
      <c r="M12" s="46"/>
      <c r="N12" s="46"/>
      <c r="O12" s="42">
        <v>104941.89</v>
      </c>
    </row>
    <row r="13" ht="12.0" customHeight="1">
      <c r="A13" s="32" t="s">
        <v>130</v>
      </c>
      <c r="B13" s="33" t="s">
        <v>131</v>
      </c>
      <c r="C13" s="34">
        <v>1027.99</v>
      </c>
      <c r="D13" s="43"/>
      <c r="E13" s="43"/>
      <c r="F13" s="43"/>
      <c r="G13" s="43"/>
      <c r="H13" s="36">
        <v>0.5</v>
      </c>
      <c r="I13" s="37"/>
      <c r="J13" s="35">
        <v>0.5</v>
      </c>
      <c r="K13" s="43"/>
      <c r="L13" s="43"/>
      <c r="M13" s="43"/>
      <c r="N13" s="43"/>
      <c r="O13" s="38">
        <v>1.0</v>
      </c>
    </row>
    <row r="14" ht="12.75" customHeight="1">
      <c r="A14" s="39"/>
      <c r="B14" s="39"/>
      <c r="C14" s="39"/>
      <c r="D14" s="46"/>
      <c r="E14" s="46"/>
      <c r="F14" s="46"/>
      <c r="G14" s="46"/>
      <c r="H14" s="41">
        <v>514.0</v>
      </c>
      <c r="I14" s="11"/>
      <c r="J14" s="40">
        <v>513.99</v>
      </c>
      <c r="K14" s="46"/>
      <c r="L14" s="46"/>
      <c r="M14" s="46"/>
      <c r="N14" s="46"/>
      <c r="O14" s="42">
        <v>1027.99</v>
      </c>
    </row>
    <row r="15" ht="12.0" customHeight="1">
      <c r="A15" s="32" t="s">
        <v>135</v>
      </c>
      <c r="B15" s="33" t="s">
        <v>136</v>
      </c>
      <c r="C15" s="34">
        <v>43912.67</v>
      </c>
      <c r="D15" s="43"/>
      <c r="E15" s="43"/>
      <c r="F15" s="43"/>
      <c r="G15" s="43"/>
      <c r="H15" s="44"/>
      <c r="I15" s="45"/>
      <c r="J15" s="35">
        <v>1.0</v>
      </c>
      <c r="K15" s="43"/>
      <c r="L15" s="43"/>
      <c r="M15" s="43"/>
      <c r="N15" s="43"/>
      <c r="O15" s="38">
        <v>1.0</v>
      </c>
    </row>
    <row r="16" ht="12.75" customHeight="1">
      <c r="A16" s="39"/>
      <c r="B16" s="39"/>
      <c r="C16" s="39"/>
      <c r="D16" s="46"/>
      <c r="E16" s="46"/>
      <c r="F16" s="46"/>
      <c r="G16" s="46"/>
      <c r="H16" s="47"/>
      <c r="I16" s="48"/>
      <c r="J16" s="40">
        <v>43912.67</v>
      </c>
      <c r="K16" s="46"/>
      <c r="L16" s="46"/>
      <c r="M16" s="46"/>
      <c r="N16" s="46"/>
      <c r="O16" s="42">
        <v>43912.67</v>
      </c>
    </row>
    <row r="17" ht="12.0" customHeight="1">
      <c r="A17" s="32" t="s">
        <v>184</v>
      </c>
      <c r="B17" s="33" t="s">
        <v>185</v>
      </c>
      <c r="C17" s="34">
        <v>27646.93</v>
      </c>
      <c r="D17" s="43"/>
      <c r="E17" s="43"/>
      <c r="F17" s="43"/>
      <c r="G17" s="43"/>
      <c r="H17" s="44"/>
      <c r="I17" s="45"/>
      <c r="J17" s="35">
        <v>0.5</v>
      </c>
      <c r="K17" s="35">
        <v>0.5</v>
      </c>
      <c r="L17" s="43"/>
      <c r="M17" s="43"/>
      <c r="N17" s="43"/>
      <c r="O17" s="38">
        <v>1.0</v>
      </c>
    </row>
    <row r="18" ht="12.75" customHeight="1">
      <c r="A18" s="39"/>
      <c r="B18" s="39"/>
      <c r="C18" s="39"/>
      <c r="D18" s="46"/>
      <c r="E18" s="46"/>
      <c r="F18" s="46"/>
      <c r="G18" s="46"/>
      <c r="H18" s="47"/>
      <c r="I18" s="48"/>
      <c r="J18" s="40">
        <v>13823.47</v>
      </c>
      <c r="K18" s="40">
        <v>13823.46</v>
      </c>
      <c r="L18" s="46"/>
      <c r="M18" s="46"/>
      <c r="N18" s="46"/>
      <c r="O18" s="42">
        <v>27646.93</v>
      </c>
    </row>
    <row r="19" ht="12.0" customHeight="1">
      <c r="A19" s="32" t="s">
        <v>189</v>
      </c>
      <c r="B19" s="33" t="s">
        <v>190</v>
      </c>
      <c r="C19" s="34">
        <v>32411.91</v>
      </c>
      <c r="D19" s="43"/>
      <c r="E19" s="43"/>
      <c r="F19" s="43"/>
      <c r="G19" s="43"/>
      <c r="H19" s="44"/>
      <c r="I19" s="45"/>
      <c r="J19" s="43"/>
      <c r="K19" s="43"/>
      <c r="L19" s="43"/>
      <c r="M19" s="35">
        <v>0.5</v>
      </c>
      <c r="N19" s="35">
        <v>0.5</v>
      </c>
      <c r="O19" s="38">
        <v>1.0</v>
      </c>
    </row>
    <row r="20" ht="12.75" customHeight="1">
      <c r="A20" s="39"/>
      <c r="B20" s="39"/>
      <c r="C20" s="39"/>
      <c r="D20" s="46"/>
      <c r="E20" s="46"/>
      <c r="F20" s="46"/>
      <c r="G20" s="46"/>
      <c r="H20" s="47"/>
      <c r="I20" s="48"/>
      <c r="J20" s="46"/>
      <c r="K20" s="46"/>
      <c r="L20" s="46"/>
      <c r="M20" s="40">
        <v>16205.96</v>
      </c>
      <c r="N20" s="40">
        <v>16205.95</v>
      </c>
      <c r="O20" s="42">
        <v>32411.91</v>
      </c>
    </row>
    <row r="21" ht="12.0" customHeight="1">
      <c r="A21" s="32" t="s">
        <v>230</v>
      </c>
      <c r="B21" s="33" t="s">
        <v>231</v>
      </c>
      <c r="C21" s="34">
        <v>194266.23</v>
      </c>
      <c r="D21" s="43"/>
      <c r="E21" s="43"/>
      <c r="F21" s="43"/>
      <c r="G21" s="43"/>
      <c r="H21" s="44"/>
      <c r="I21" s="45"/>
      <c r="J21" s="43"/>
      <c r="K21" s="35">
        <v>0.2</v>
      </c>
      <c r="L21" s="35">
        <v>0.3</v>
      </c>
      <c r="M21" s="35">
        <v>0.3</v>
      </c>
      <c r="N21" s="35">
        <v>0.2</v>
      </c>
      <c r="O21" s="38">
        <v>1.0</v>
      </c>
    </row>
    <row r="22" ht="12.75" customHeight="1">
      <c r="A22" s="39"/>
      <c r="B22" s="39"/>
      <c r="C22" s="39"/>
      <c r="D22" s="46"/>
      <c r="E22" s="46"/>
      <c r="F22" s="46"/>
      <c r="G22" s="46"/>
      <c r="H22" s="47"/>
      <c r="I22" s="48"/>
      <c r="J22" s="46"/>
      <c r="K22" s="40">
        <v>38853.25</v>
      </c>
      <c r="L22" s="40">
        <v>58279.87</v>
      </c>
      <c r="M22" s="40">
        <v>58279.87</v>
      </c>
      <c r="N22" s="40">
        <v>38853.24</v>
      </c>
      <c r="O22" s="42">
        <v>194266.23</v>
      </c>
    </row>
    <row r="23" ht="12.0" customHeight="1">
      <c r="A23" s="32" t="s">
        <v>502</v>
      </c>
      <c r="B23" s="33" t="s">
        <v>503</v>
      </c>
      <c r="C23" s="34">
        <v>9475.24</v>
      </c>
      <c r="D23" s="43"/>
      <c r="E23" s="43"/>
      <c r="F23" s="43"/>
      <c r="G23" s="43"/>
      <c r="H23" s="44"/>
      <c r="I23" s="45"/>
      <c r="J23" s="43"/>
      <c r="K23" s="43"/>
      <c r="L23" s="43"/>
      <c r="M23" s="43"/>
      <c r="N23" s="35">
        <v>1.0</v>
      </c>
      <c r="O23" s="38">
        <v>1.0</v>
      </c>
    </row>
    <row r="24" ht="12.75" customHeight="1">
      <c r="A24" s="39"/>
      <c r="B24" s="39"/>
      <c r="C24" s="39"/>
      <c r="D24" s="46"/>
      <c r="E24" s="46"/>
      <c r="F24" s="46"/>
      <c r="G24" s="46"/>
      <c r="H24" s="47"/>
      <c r="I24" s="48"/>
      <c r="J24" s="46"/>
      <c r="K24" s="46"/>
      <c r="L24" s="46"/>
      <c r="M24" s="46"/>
      <c r="N24" s="40">
        <v>9475.24</v>
      </c>
      <c r="O24" s="42">
        <v>9475.24</v>
      </c>
    </row>
    <row r="25" ht="12.0" customHeight="1">
      <c r="A25" s="32" t="s">
        <v>555</v>
      </c>
      <c r="B25" s="33" t="s">
        <v>556</v>
      </c>
      <c r="C25" s="34">
        <v>76443.66</v>
      </c>
      <c r="D25" s="43"/>
      <c r="E25" s="43"/>
      <c r="F25" s="35">
        <v>0.5</v>
      </c>
      <c r="G25" s="35">
        <v>0.3</v>
      </c>
      <c r="H25" s="36">
        <v>0.2</v>
      </c>
      <c r="I25" s="37"/>
      <c r="J25" s="43"/>
      <c r="K25" s="43"/>
      <c r="L25" s="43"/>
      <c r="M25" s="43"/>
      <c r="N25" s="43"/>
      <c r="O25" s="38">
        <v>1.0</v>
      </c>
    </row>
    <row r="26" ht="12.75" customHeight="1">
      <c r="A26" s="39"/>
      <c r="B26" s="39"/>
      <c r="C26" s="39"/>
      <c r="D26" s="46"/>
      <c r="E26" s="46"/>
      <c r="F26" s="40">
        <v>38221.83</v>
      </c>
      <c r="G26" s="40">
        <v>22933.1</v>
      </c>
      <c r="H26" s="41">
        <v>15288.73</v>
      </c>
      <c r="I26" s="11"/>
      <c r="J26" s="46"/>
      <c r="K26" s="46"/>
      <c r="L26" s="46"/>
      <c r="M26" s="46"/>
      <c r="N26" s="46"/>
      <c r="O26" s="42">
        <v>76443.66</v>
      </c>
    </row>
    <row r="27" ht="12.0" customHeight="1">
      <c r="A27" s="32" t="s">
        <v>751</v>
      </c>
      <c r="B27" s="33" t="s">
        <v>752</v>
      </c>
      <c r="C27" s="34">
        <v>32265.55</v>
      </c>
      <c r="D27" s="43"/>
      <c r="E27" s="43"/>
      <c r="F27" s="43"/>
      <c r="G27" s="43"/>
      <c r="H27" s="44"/>
      <c r="I27" s="45"/>
      <c r="J27" s="43"/>
      <c r="K27" s="43"/>
      <c r="L27" s="43"/>
      <c r="M27" s="35">
        <v>0.5</v>
      </c>
      <c r="N27" s="35">
        <v>0.5</v>
      </c>
      <c r="O27" s="38">
        <v>1.0</v>
      </c>
    </row>
    <row r="28" ht="12.75" customHeight="1">
      <c r="A28" s="39"/>
      <c r="B28" s="39"/>
      <c r="C28" s="39"/>
      <c r="D28" s="46"/>
      <c r="E28" s="46"/>
      <c r="F28" s="46"/>
      <c r="G28" s="46"/>
      <c r="H28" s="47"/>
      <c r="I28" s="48"/>
      <c r="J28" s="46"/>
      <c r="K28" s="46"/>
      <c r="L28" s="46"/>
      <c r="M28" s="40">
        <v>16132.78</v>
      </c>
      <c r="N28" s="40">
        <v>16132.77</v>
      </c>
      <c r="O28" s="42">
        <v>32265.55</v>
      </c>
    </row>
    <row r="29" ht="12.0" customHeight="1">
      <c r="A29" s="32" t="s">
        <v>768</v>
      </c>
      <c r="B29" s="33" t="s">
        <v>769</v>
      </c>
      <c r="C29" s="34">
        <v>386.27</v>
      </c>
      <c r="D29" s="43"/>
      <c r="E29" s="43"/>
      <c r="F29" s="43"/>
      <c r="G29" s="43"/>
      <c r="H29" s="44"/>
      <c r="I29" s="45"/>
      <c r="J29" s="43"/>
      <c r="K29" s="43"/>
      <c r="L29" s="43"/>
      <c r="M29" s="43"/>
      <c r="N29" s="35">
        <v>1.0</v>
      </c>
      <c r="O29" s="38">
        <v>1.0</v>
      </c>
    </row>
    <row r="30" ht="12.75" customHeight="1">
      <c r="A30" s="39"/>
      <c r="B30" s="39"/>
      <c r="C30" s="39"/>
      <c r="D30" s="46"/>
      <c r="E30" s="46"/>
      <c r="F30" s="46"/>
      <c r="G30" s="46"/>
      <c r="H30" s="47"/>
      <c r="I30" s="48"/>
      <c r="J30" s="46"/>
      <c r="K30" s="46"/>
      <c r="L30" s="46"/>
      <c r="M30" s="46"/>
      <c r="N30" s="40">
        <v>386.27</v>
      </c>
      <c r="O30" s="42">
        <v>386.27</v>
      </c>
    </row>
    <row r="31" ht="12.0" customHeight="1">
      <c r="A31" s="32" t="s">
        <v>774</v>
      </c>
      <c r="B31" s="33" t="s">
        <v>775</v>
      </c>
      <c r="C31" s="34">
        <v>76318.61</v>
      </c>
      <c r="D31" s="35">
        <v>0.5</v>
      </c>
      <c r="E31" s="35">
        <v>0.5</v>
      </c>
      <c r="F31" s="43"/>
      <c r="G31" s="43"/>
      <c r="H31" s="44"/>
      <c r="I31" s="45"/>
      <c r="J31" s="43"/>
      <c r="K31" s="43"/>
      <c r="L31" s="43"/>
      <c r="M31" s="43"/>
      <c r="N31" s="43"/>
      <c r="O31" s="38">
        <v>1.0</v>
      </c>
    </row>
    <row r="32" ht="12.75" customHeight="1">
      <c r="A32" s="39"/>
      <c r="B32" s="39"/>
      <c r="C32" s="39"/>
      <c r="D32" s="40">
        <v>38159.31</v>
      </c>
      <c r="E32" s="40">
        <v>38159.3</v>
      </c>
      <c r="F32" s="46"/>
      <c r="G32" s="46"/>
      <c r="H32" s="47"/>
      <c r="I32" s="48"/>
      <c r="J32" s="46"/>
      <c r="K32" s="46"/>
      <c r="L32" s="46"/>
      <c r="M32" s="46"/>
      <c r="N32" s="46"/>
      <c r="O32" s="42">
        <v>76318.61</v>
      </c>
    </row>
    <row r="33" ht="12.0" customHeight="1">
      <c r="A33" s="49"/>
      <c r="B33" s="37"/>
      <c r="C33" s="50">
        <v>632769.67</v>
      </c>
      <c r="D33" s="51">
        <v>49175.71</v>
      </c>
      <c r="E33" s="51">
        <v>48653.45</v>
      </c>
      <c r="F33" s="51">
        <v>60947.66</v>
      </c>
      <c r="G33" s="51">
        <v>56153.12</v>
      </c>
      <c r="H33" s="52">
        <v>70011.12</v>
      </c>
      <c r="I33" s="53"/>
      <c r="J33" s="51">
        <v>59987.58</v>
      </c>
      <c r="K33" s="51">
        <v>54414.16</v>
      </c>
      <c r="L33" s="51">
        <v>60017.32</v>
      </c>
      <c r="M33" s="51">
        <v>91487.34</v>
      </c>
      <c r="N33" s="51">
        <v>81922.21</v>
      </c>
      <c r="O33" s="54">
        <v>632769.67</v>
      </c>
    </row>
    <row r="34" ht="12.75" customHeight="1">
      <c r="A34" s="55"/>
      <c r="B34" s="56"/>
      <c r="C34" s="39"/>
      <c r="D34" s="40">
        <v>49175.71</v>
      </c>
      <c r="E34" s="40">
        <v>97829.16</v>
      </c>
      <c r="F34" s="40">
        <v>158776.82</v>
      </c>
      <c r="G34" s="40">
        <v>214929.94</v>
      </c>
      <c r="H34" s="41">
        <v>284941.06</v>
      </c>
      <c r="I34" s="11"/>
      <c r="J34" s="40">
        <v>344928.64</v>
      </c>
      <c r="K34" s="40">
        <v>399342.8</v>
      </c>
      <c r="L34" s="40">
        <v>459360.12</v>
      </c>
      <c r="M34" s="40">
        <v>550847.46</v>
      </c>
      <c r="N34" s="40">
        <v>632769.67</v>
      </c>
      <c r="O34" s="39"/>
    </row>
    <row r="35" ht="15.75" customHeight="1"/>
    <row r="36" ht="15.75" customHeight="1"/>
    <row r="37" ht="24.0" customHeight="1">
      <c r="A37" s="57" t="s">
        <v>916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9">
        <f>'PLANILHA ORCAMENTARIA'!I3</f>
        <v>0</v>
      </c>
    </row>
    <row r="38" ht="15.75" customHeight="1">
      <c r="A38" s="29" t="s">
        <v>3</v>
      </c>
      <c r="B38" s="29" t="s">
        <v>5</v>
      </c>
      <c r="C38" s="29" t="s">
        <v>904</v>
      </c>
      <c r="D38" s="29" t="s">
        <v>905</v>
      </c>
      <c r="E38" s="29" t="s">
        <v>906</v>
      </c>
      <c r="F38" s="29" t="s">
        <v>907</v>
      </c>
      <c r="G38" s="29" t="s">
        <v>908</v>
      </c>
      <c r="H38" s="30" t="s">
        <v>909</v>
      </c>
      <c r="I38" s="11"/>
      <c r="J38" s="29" t="s">
        <v>910</v>
      </c>
      <c r="K38" s="29" t="s">
        <v>911</v>
      </c>
      <c r="L38" s="29" t="s">
        <v>912</v>
      </c>
      <c r="M38" s="29" t="s">
        <v>913</v>
      </c>
      <c r="N38" s="29" t="s">
        <v>914</v>
      </c>
      <c r="O38" s="31" t="s">
        <v>915</v>
      </c>
    </row>
    <row r="39" ht="15.75" customHeight="1">
      <c r="A39" s="32" t="s">
        <v>11</v>
      </c>
      <c r="B39" s="33" t="s">
        <v>12</v>
      </c>
      <c r="C39" s="34">
        <f>C3-(C3*$O$37)</f>
        <v>17374.52</v>
      </c>
      <c r="D39" s="35">
        <v>0.2</v>
      </c>
      <c r="E39" s="35">
        <v>0.1</v>
      </c>
      <c r="F39" s="35">
        <v>0.1</v>
      </c>
      <c r="G39" s="35">
        <v>0.1</v>
      </c>
      <c r="H39" s="36">
        <v>0.1</v>
      </c>
      <c r="I39" s="37"/>
      <c r="J39" s="35">
        <v>0.1</v>
      </c>
      <c r="K39" s="35">
        <v>0.1</v>
      </c>
      <c r="L39" s="35">
        <v>0.1</v>
      </c>
      <c r="M39" s="35">
        <v>0.05</v>
      </c>
      <c r="N39" s="35">
        <v>0.05</v>
      </c>
      <c r="O39" s="38">
        <v>1.0</v>
      </c>
    </row>
    <row r="40" ht="15.75" customHeight="1">
      <c r="A40" s="39"/>
      <c r="B40" s="39"/>
      <c r="C40" s="39"/>
      <c r="D40" s="40">
        <f t="shared" ref="D40:H40" si="1">D4-(D4*$O$37)</f>
        <v>3474.9</v>
      </c>
      <c r="E40" s="40">
        <f t="shared" si="1"/>
        <v>1737.45</v>
      </c>
      <c r="F40" s="40">
        <f t="shared" si="1"/>
        <v>1737.45</v>
      </c>
      <c r="G40" s="40">
        <f t="shared" si="1"/>
        <v>1737.45</v>
      </c>
      <c r="H40" s="40">
        <f t="shared" si="1"/>
        <v>1737.45</v>
      </c>
      <c r="I40" s="40"/>
      <c r="J40" s="40">
        <f t="shared" ref="J40:N40" si="2">J4-(J4*$O$37)</f>
        <v>1737.45</v>
      </c>
      <c r="K40" s="40">
        <f t="shared" si="2"/>
        <v>1737.45</v>
      </c>
      <c r="L40" s="40">
        <f t="shared" si="2"/>
        <v>1737.45</v>
      </c>
      <c r="M40" s="40">
        <f t="shared" si="2"/>
        <v>868.73</v>
      </c>
      <c r="N40" s="40">
        <f t="shared" si="2"/>
        <v>868.74</v>
      </c>
      <c r="O40" s="42">
        <f>SUM(D40:N40)</f>
        <v>17374.52</v>
      </c>
    </row>
    <row r="41" ht="15.75" customHeight="1">
      <c r="A41" s="32" t="s">
        <v>29</v>
      </c>
      <c r="B41" s="33" t="s">
        <v>30</v>
      </c>
      <c r="C41" s="34">
        <f>C5-(C5*$O$37)</f>
        <v>15083</v>
      </c>
      <c r="D41" s="35">
        <v>0.5</v>
      </c>
      <c r="E41" s="35">
        <v>0.5</v>
      </c>
      <c r="F41" s="43"/>
      <c r="G41" s="43"/>
      <c r="H41" s="44"/>
      <c r="I41" s="45"/>
      <c r="J41" s="43"/>
      <c r="K41" s="43"/>
      <c r="L41" s="43"/>
      <c r="M41" s="43"/>
      <c r="N41" s="43"/>
      <c r="O41" s="38">
        <v>1.0</v>
      </c>
    </row>
    <row r="42" ht="15.75" customHeight="1">
      <c r="A42" s="39"/>
      <c r="B42" s="39"/>
      <c r="C42" s="39"/>
      <c r="D42" s="40">
        <f t="shared" ref="D42:E42" si="3">D6-(D6*$O$37)</f>
        <v>7541.5</v>
      </c>
      <c r="E42" s="40">
        <f t="shared" si="3"/>
        <v>7541.5</v>
      </c>
      <c r="F42" s="46"/>
      <c r="G42" s="46"/>
      <c r="H42" s="47"/>
      <c r="I42" s="48"/>
      <c r="J42" s="46"/>
      <c r="K42" s="46"/>
      <c r="L42" s="46"/>
      <c r="M42" s="46"/>
      <c r="N42" s="46"/>
      <c r="O42" s="42">
        <f>sum(D42:N42)</f>
        <v>15083</v>
      </c>
    </row>
    <row r="43" ht="15.75" customHeight="1">
      <c r="A43" s="32" t="s">
        <v>85</v>
      </c>
      <c r="B43" s="33" t="s">
        <v>86</v>
      </c>
      <c r="C43" s="34">
        <f>C7-(C7*$O$37)</f>
        <v>492.28</v>
      </c>
      <c r="D43" s="43"/>
      <c r="E43" s="35">
        <v>1.0</v>
      </c>
      <c r="F43" s="43"/>
      <c r="G43" s="43"/>
      <c r="H43" s="44"/>
      <c r="I43" s="45"/>
      <c r="J43" s="43"/>
      <c r="K43" s="43"/>
      <c r="L43" s="43"/>
      <c r="M43" s="43"/>
      <c r="N43" s="43"/>
      <c r="O43" s="38">
        <v>1.0</v>
      </c>
    </row>
    <row r="44" ht="15.75" customHeight="1">
      <c r="A44" s="39"/>
      <c r="B44" s="39"/>
      <c r="C44" s="39"/>
      <c r="D44" s="46"/>
      <c r="E44" s="40">
        <f>E8-(E8*$O$37)</f>
        <v>492.28</v>
      </c>
      <c r="F44" s="46"/>
      <c r="G44" s="46"/>
      <c r="H44" s="47"/>
      <c r="I44" s="48"/>
      <c r="J44" s="46"/>
      <c r="K44" s="46"/>
      <c r="L44" s="46"/>
      <c r="M44" s="46"/>
      <c r="N44" s="46"/>
      <c r="O44" s="42">
        <f>sum(D44:N44)</f>
        <v>492.28</v>
      </c>
    </row>
    <row r="45" ht="15.75" customHeight="1">
      <c r="A45" s="32" t="s">
        <v>90</v>
      </c>
      <c r="B45" s="33" t="s">
        <v>91</v>
      </c>
      <c r="C45" s="34">
        <f>C9-(C9*$O$37)</f>
        <v>722.92</v>
      </c>
      <c r="D45" s="43"/>
      <c r="E45" s="35">
        <v>1.0</v>
      </c>
      <c r="F45" s="43"/>
      <c r="G45" s="43"/>
      <c r="H45" s="44"/>
      <c r="I45" s="45"/>
      <c r="J45" s="43"/>
      <c r="K45" s="43"/>
      <c r="L45" s="43"/>
      <c r="M45" s="43"/>
      <c r="N45" s="43"/>
      <c r="O45" s="38">
        <v>1.0</v>
      </c>
    </row>
    <row r="46" ht="15.75" customHeight="1">
      <c r="A46" s="39"/>
      <c r="B46" s="39"/>
      <c r="C46" s="39"/>
      <c r="D46" s="46"/>
      <c r="E46" s="40">
        <f>E10-(E10*$O$37)</f>
        <v>722.92</v>
      </c>
      <c r="F46" s="46"/>
      <c r="G46" s="46"/>
      <c r="H46" s="47"/>
      <c r="I46" s="48"/>
      <c r="J46" s="46"/>
      <c r="K46" s="46"/>
      <c r="L46" s="46"/>
      <c r="M46" s="46"/>
      <c r="N46" s="46"/>
      <c r="O46" s="42">
        <f>sum(D46:N46)</f>
        <v>722.92</v>
      </c>
    </row>
    <row r="47" ht="15.75" customHeight="1">
      <c r="A47" s="32" t="s">
        <v>109</v>
      </c>
      <c r="B47" s="33" t="s">
        <v>110</v>
      </c>
      <c r="C47" s="34">
        <f>C11-(C11*$O$37)</f>
        <v>104941.89</v>
      </c>
      <c r="D47" s="43"/>
      <c r="E47" s="43"/>
      <c r="F47" s="35">
        <v>0.2</v>
      </c>
      <c r="G47" s="35">
        <v>0.3</v>
      </c>
      <c r="H47" s="36">
        <v>0.5</v>
      </c>
      <c r="I47" s="37"/>
      <c r="J47" s="43"/>
      <c r="K47" s="43"/>
      <c r="L47" s="43"/>
      <c r="M47" s="43"/>
      <c r="N47" s="43"/>
      <c r="O47" s="38">
        <v>1.0</v>
      </c>
    </row>
    <row r="48" ht="15.75" customHeight="1">
      <c r="A48" s="39"/>
      <c r="B48" s="39"/>
      <c r="C48" s="39"/>
      <c r="D48" s="46"/>
      <c r="E48" s="46"/>
      <c r="F48" s="40">
        <f t="shared" ref="F48:H48" si="4">F12-(F12*$O$37)</f>
        <v>20988.38</v>
      </c>
      <c r="G48" s="40">
        <f t="shared" si="4"/>
        <v>31482.57</v>
      </c>
      <c r="H48" s="41">
        <f t="shared" si="4"/>
        <v>52470.94</v>
      </c>
      <c r="I48" s="11"/>
      <c r="J48" s="46"/>
      <c r="K48" s="46"/>
      <c r="L48" s="46"/>
      <c r="M48" s="46"/>
      <c r="N48" s="46"/>
      <c r="O48" s="42">
        <f>sum(D48:N48)</f>
        <v>104941.89</v>
      </c>
    </row>
    <row r="49" ht="15.75" customHeight="1">
      <c r="A49" s="32" t="s">
        <v>130</v>
      </c>
      <c r="B49" s="33" t="s">
        <v>131</v>
      </c>
      <c r="C49" s="34">
        <f>C13-(C13*$O$37)</f>
        <v>1027.99</v>
      </c>
      <c r="D49" s="43"/>
      <c r="E49" s="43"/>
      <c r="F49" s="43"/>
      <c r="G49" s="43"/>
      <c r="H49" s="36">
        <v>0.5</v>
      </c>
      <c r="I49" s="37"/>
      <c r="J49" s="35">
        <v>0.5</v>
      </c>
      <c r="K49" s="43"/>
      <c r="L49" s="43"/>
      <c r="M49" s="43"/>
      <c r="N49" s="43"/>
      <c r="O49" s="38">
        <v>1.0</v>
      </c>
    </row>
    <row r="50" ht="15.75" customHeight="1">
      <c r="A50" s="39"/>
      <c r="B50" s="39"/>
      <c r="C50" s="39"/>
      <c r="D50" s="46"/>
      <c r="E50" s="46"/>
      <c r="F50" s="46"/>
      <c r="G50" s="46"/>
      <c r="H50" s="41">
        <f>H14-(H14*$O$37)</f>
        <v>514</v>
      </c>
      <c r="I50" s="11"/>
      <c r="J50" s="40">
        <f>J14-(J14*$O$37)</f>
        <v>513.99</v>
      </c>
      <c r="K50" s="46"/>
      <c r="L50" s="46"/>
      <c r="M50" s="46"/>
      <c r="N50" s="46"/>
      <c r="O50" s="42">
        <f>sum(D50:N50)</f>
        <v>1027.99</v>
      </c>
    </row>
    <row r="51" ht="15.75" customHeight="1">
      <c r="A51" s="32" t="s">
        <v>135</v>
      </c>
      <c r="B51" s="33" t="s">
        <v>136</v>
      </c>
      <c r="C51" s="34">
        <f>C15-(C15*$O$37)</f>
        <v>43912.67</v>
      </c>
      <c r="D51" s="43"/>
      <c r="E51" s="43"/>
      <c r="F51" s="43"/>
      <c r="G51" s="43"/>
      <c r="H51" s="44"/>
      <c r="I51" s="45"/>
      <c r="J51" s="35">
        <v>1.0</v>
      </c>
      <c r="K51" s="43"/>
      <c r="L51" s="43"/>
      <c r="M51" s="43"/>
      <c r="N51" s="43"/>
      <c r="O51" s="38">
        <v>1.0</v>
      </c>
    </row>
    <row r="52" ht="15.75" customHeight="1">
      <c r="A52" s="39"/>
      <c r="B52" s="39"/>
      <c r="C52" s="39"/>
      <c r="D52" s="46"/>
      <c r="E52" s="46"/>
      <c r="F52" s="46"/>
      <c r="G52" s="46"/>
      <c r="H52" s="47"/>
      <c r="I52" s="48"/>
      <c r="J52" s="40">
        <f>J16-(J16*$O$37)</f>
        <v>43912.67</v>
      </c>
      <c r="K52" s="46"/>
      <c r="L52" s="46"/>
      <c r="M52" s="46"/>
      <c r="N52" s="46"/>
      <c r="O52" s="42">
        <f>sum(D52:N52)</f>
        <v>43912.67</v>
      </c>
    </row>
    <row r="53" ht="15.75" customHeight="1">
      <c r="A53" s="32" t="s">
        <v>184</v>
      </c>
      <c r="B53" s="33" t="s">
        <v>185</v>
      </c>
      <c r="C53" s="34">
        <f>C17-(C17*$O$37)</f>
        <v>27646.93</v>
      </c>
      <c r="D53" s="43"/>
      <c r="E53" s="43"/>
      <c r="F53" s="43"/>
      <c r="G53" s="43"/>
      <c r="H53" s="44"/>
      <c r="I53" s="45"/>
      <c r="J53" s="35">
        <v>0.5</v>
      </c>
      <c r="K53" s="35">
        <v>0.5</v>
      </c>
      <c r="L53" s="43"/>
      <c r="M53" s="43"/>
      <c r="N53" s="43"/>
      <c r="O53" s="38">
        <v>1.0</v>
      </c>
    </row>
    <row r="54" ht="15.75" customHeight="1">
      <c r="A54" s="39"/>
      <c r="B54" s="39"/>
      <c r="C54" s="39"/>
      <c r="D54" s="46"/>
      <c r="E54" s="46"/>
      <c r="F54" s="46"/>
      <c r="G54" s="46"/>
      <c r="H54" s="47"/>
      <c r="I54" s="48"/>
      <c r="J54" s="40">
        <f t="shared" ref="J54:K54" si="5">J18-(J18*$O$37)</f>
        <v>13823.47</v>
      </c>
      <c r="K54" s="40">
        <f t="shared" si="5"/>
        <v>13823.46</v>
      </c>
      <c r="L54" s="46"/>
      <c r="M54" s="46"/>
      <c r="N54" s="46"/>
      <c r="O54" s="42">
        <f>sum(D54:N54)</f>
        <v>27646.93</v>
      </c>
    </row>
    <row r="55" ht="15.75" customHeight="1">
      <c r="A55" s="32" t="s">
        <v>189</v>
      </c>
      <c r="B55" s="33" t="s">
        <v>190</v>
      </c>
      <c r="C55" s="34">
        <f>C19-(C19*$O$37)</f>
        <v>32411.91</v>
      </c>
      <c r="D55" s="43"/>
      <c r="E55" s="43"/>
      <c r="F55" s="43"/>
      <c r="G55" s="43"/>
      <c r="H55" s="44"/>
      <c r="I55" s="45"/>
      <c r="J55" s="43"/>
      <c r="K55" s="43"/>
      <c r="L55" s="43"/>
      <c r="M55" s="35">
        <v>0.5</v>
      </c>
      <c r="N55" s="35">
        <v>0.5</v>
      </c>
      <c r="O55" s="38">
        <v>1.0</v>
      </c>
    </row>
    <row r="56" ht="15.75" customHeight="1">
      <c r="A56" s="39"/>
      <c r="B56" s="39"/>
      <c r="C56" s="39"/>
      <c r="D56" s="46"/>
      <c r="E56" s="46"/>
      <c r="F56" s="46"/>
      <c r="G56" s="46"/>
      <c r="H56" s="47"/>
      <c r="I56" s="48"/>
      <c r="J56" s="46"/>
      <c r="K56" s="46"/>
      <c r="L56" s="46"/>
      <c r="M56" s="40">
        <f t="shared" ref="M56:N56" si="6">M20-(M20*$O$37)</f>
        <v>16205.96</v>
      </c>
      <c r="N56" s="40">
        <f t="shared" si="6"/>
        <v>16205.95</v>
      </c>
      <c r="O56" s="42">
        <f>sum(D56:N56)</f>
        <v>32411.91</v>
      </c>
    </row>
    <row r="57" ht="15.75" customHeight="1">
      <c r="A57" s="32" t="s">
        <v>230</v>
      </c>
      <c r="B57" s="33" t="s">
        <v>231</v>
      </c>
      <c r="C57" s="34">
        <f>C21-(C21*$O$37)</f>
        <v>194266.23</v>
      </c>
      <c r="D57" s="43"/>
      <c r="E57" s="43"/>
      <c r="F57" s="43"/>
      <c r="G57" s="43"/>
      <c r="H57" s="44"/>
      <c r="I57" s="45"/>
      <c r="J57" s="43"/>
      <c r="K57" s="35">
        <v>0.2</v>
      </c>
      <c r="L57" s="35">
        <v>0.3</v>
      </c>
      <c r="M57" s="35">
        <v>0.3</v>
      </c>
      <c r="N57" s="35">
        <v>0.2</v>
      </c>
      <c r="O57" s="38">
        <v>1.0</v>
      </c>
    </row>
    <row r="58" ht="15.75" customHeight="1">
      <c r="A58" s="39"/>
      <c r="B58" s="39"/>
      <c r="C58" s="39"/>
      <c r="D58" s="46"/>
      <c r="E58" s="46"/>
      <c r="F58" s="46"/>
      <c r="G58" s="46"/>
      <c r="H58" s="47"/>
      <c r="I58" s="48"/>
      <c r="J58" s="46"/>
      <c r="K58" s="40">
        <f t="shared" ref="K58:N58" si="7">K22-(K22*$O$37)</f>
        <v>38853.25</v>
      </c>
      <c r="L58" s="40">
        <f t="shared" si="7"/>
        <v>58279.87</v>
      </c>
      <c r="M58" s="40">
        <f t="shared" si="7"/>
        <v>58279.87</v>
      </c>
      <c r="N58" s="40">
        <f t="shared" si="7"/>
        <v>38853.24</v>
      </c>
      <c r="O58" s="42">
        <f>sum(D58:N58)</f>
        <v>194266.23</v>
      </c>
    </row>
    <row r="59" ht="15.75" customHeight="1">
      <c r="A59" s="32" t="s">
        <v>502</v>
      </c>
      <c r="B59" s="33" t="s">
        <v>503</v>
      </c>
      <c r="C59" s="34">
        <f>C23-(C23*$O$37)</f>
        <v>9475.24</v>
      </c>
      <c r="D59" s="43"/>
      <c r="E59" s="43"/>
      <c r="F59" s="43"/>
      <c r="G59" s="43"/>
      <c r="H59" s="44"/>
      <c r="I59" s="45"/>
      <c r="J59" s="43"/>
      <c r="K59" s="43"/>
      <c r="L59" s="43"/>
      <c r="M59" s="43"/>
      <c r="N59" s="35">
        <v>1.0</v>
      </c>
      <c r="O59" s="38">
        <v>1.0</v>
      </c>
    </row>
    <row r="60" ht="15.75" customHeight="1">
      <c r="A60" s="39"/>
      <c r="B60" s="39"/>
      <c r="C60" s="39"/>
      <c r="D60" s="46"/>
      <c r="E60" s="46"/>
      <c r="F60" s="46"/>
      <c r="G60" s="46"/>
      <c r="H60" s="47"/>
      <c r="I60" s="48"/>
      <c r="J60" s="46"/>
      <c r="K60" s="46"/>
      <c r="L60" s="46"/>
      <c r="M60" s="46"/>
      <c r="N60" s="40">
        <f>N24-(N24*$O$37)</f>
        <v>9475.24</v>
      </c>
      <c r="O60" s="42">
        <f>sum(D60:N60)</f>
        <v>9475.24</v>
      </c>
    </row>
    <row r="61" ht="15.75" customHeight="1">
      <c r="A61" s="32" t="s">
        <v>555</v>
      </c>
      <c r="B61" s="33" t="s">
        <v>556</v>
      </c>
      <c r="C61" s="34">
        <f>C25-(C25*$O$37)</f>
        <v>76443.66</v>
      </c>
      <c r="D61" s="43"/>
      <c r="E61" s="43"/>
      <c r="F61" s="35">
        <v>0.5</v>
      </c>
      <c r="G61" s="35">
        <v>0.3</v>
      </c>
      <c r="H61" s="36">
        <v>0.2</v>
      </c>
      <c r="I61" s="37"/>
      <c r="J61" s="43"/>
      <c r="K61" s="43"/>
      <c r="L61" s="43"/>
      <c r="M61" s="43"/>
      <c r="N61" s="43"/>
      <c r="O61" s="38">
        <v>1.0</v>
      </c>
    </row>
    <row r="62" ht="15.75" customHeight="1">
      <c r="A62" s="39"/>
      <c r="B62" s="39"/>
      <c r="C62" s="39"/>
      <c r="D62" s="46"/>
      <c r="E62" s="46"/>
      <c r="F62" s="40">
        <f t="shared" ref="F62:H62" si="8">F26-(F26*$O$37)</f>
        <v>38221.83</v>
      </c>
      <c r="G62" s="40">
        <f t="shared" si="8"/>
        <v>22933.1</v>
      </c>
      <c r="H62" s="41">
        <f t="shared" si="8"/>
        <v>15288.73</v>
      </c>
      <c r="I62" s="11"/>
      <c r="J62" s="46"/>
      <c r="K62" s="46"/>
      <c r="L62" s="46"/>
      <c r="M62" s="46"/>
      <c r="N62" s="46"/>
      <c r="O62" s="42">
        <f>sum(D62:N62)</f>
        <v>76443.66</v>
      </c>
    </row>
    <row r="63" ht="15.75" customHeight="1">
      <c r="A63" s="32" t="s">
        <v>751</v>
      </c>
      <c r="B63" s="33" t="s">
        <v>752</v>
      </c>
      <c r="C63" s="34">
        <f>C27-(C27*$O$37)</f>
        <v>32265.55</v>
      </c>
      <c r="D63" s="43"/>
      <c r="E63" s="43"/>
      <c r="F63" s="43"/>
      <c r="G63" s="43"/>
      <c r="H63" s="44"/>
      <c r="I63" s="45"/>
      <c r="J63" s="43"/>
      <c r="K63" s="43"/>
      <c r="L63" s="43"/>
      <c r="M63" s="35">
        <v>0.5</v>
      </c>
      <c r="N63" s="35">
        <v>0.5</v>
      </c>
      <c r="O63" s="38">
        <v>1.0</v>
      </c>
    </row>
    <row r="64" ht="15.75" customHeight="1">
      <c r="A64" s="39"/>
      <c r="B64" s="39"/>
      <c r="C64" s="39"/>
      <c r="D64" s="46"/>
      <c r="E64" s="46"/>
      <c r="F64" s="46"/>
      <c r="G64" s="46"/>
      <c r="H64" s="47"/>
      <c r="I64" s="48"/>
      <c r="J64" s="46"/>
      <c r="K64" s="46"/>
      <c r="L64" s="46"/>
      <c r="M64" s="40">
        <f t="shared" ref="M64:N64" si="9">M28-(M28*$O$37)</f>
        <v>16132.78</v>
      </c>
      <c r="N64" s="40">
        <f t="shared" si="9"/>
        <v>16132.77</v>
      </c>
      <c r="O64" s="42">
        <f>sum(D64:N64)</f>
        <v>32265.55</v>
      </c>
    </row>
    <row r="65" ht="15.75" customHeight="1">
      <c r="A65" s="32" t="s">
        <v>768</v>
      </c>
      <c r="B65" s="33" t="s">
        <v>769</v>
      </c>
      <c r="C65" s="34">
        <f>C29-(C29*$O$37)</f>
        <v>386.27</v>
      </c>
      <c r="D65" s="43"/>
      <c r="E65" s="43"/>
      <c r="F65" s="43"/>
      <c r="G65" s="43"/>
      <c r="H65" s="44"/>
      <c r="I65" s="45"/>
      <c r="J65" s="43"/>
      <c r="K65" s="43"/>
      <c r="L65" s="43"/>
      <c r="M65" s="43"/>
      <c r="N65" s="35">
        <v>1.0</v>
      </c>
      <c r="O65" s="38">
        <v>1.0</v>
      </c>
    </row>
    <row r="66" ht="15.75" customHeight="1">
      <c r="A66" s="39"/>
      <c r="B66" s="39"/>
      <c r="C66" s="39"/>
      <c r="D66" s="46"/>
      <c r="E66" s="46"/>
      <c r="F66" s="46"/>
      <c r="G66" s="46"/>
      <c r="H66" s="47"/>
      <c r="I66" s="48"/>
      <c r="J66" s="46"/>
      <c r="K66" s="46"/>
      <c r="L66" s="46"/>
      <c r="M66" s="46"/>
      <c r="N66" s="40">
        <f>N30-(N30*$O$37)</f>
        <v>386.27</v>
      </c>
      <c r="O66" s="42">
        <f>sum(D66:N66)</f>
        <v>386.27</v>
      </c>
    </row>
    <row r="67" ht="15.75" customHeight="1">
      <c r="A67" s="32" t="s">
        <v>774</v>
      </c>
      <c r="B67" s="33" t="s">
        <v>775</v>
      </c>
      <c r="C67" s="34">
        <f>C31-(C31*$O$37)</f>
        <v>76318.61</v>
      </c>
      <c r="D67" s="35">
        <v>0.5</v>
      </c>
      <c r="E67" s="35">
        <v>0.5</v>
      </c>
      <c r="F67" s="43"/>
      <c r="G67" s="43"/>
      <c r="H67" s="44"/>
      <c r="I67" s="45"/>
      <c r="J67" s="43"/>
      <c r="K67" s="43"/>
      <c r="L67" s="43"/>
      <c r="M67" s="43"/>
      <c r="N67" s="43"/>
      <c r="O67" s="38">
        <v>1.0</v>
      </c>
    </row>
    <row r="68" ht="15.75" customHeight="1">
      <c r="A68" s="39"/>
      <c r="B68" s="39"/>
      <c r="C68" s="39"/>
      <c r="D68" s="40">
        <f t="shared" ref="D68:E68" si="10">D32-(D32*$O$37)</f>
        <v>38159.31</v>
      </c>
      <c r="E68" s="40">
        <f t="shared" si="10"/>
        <v>38159.3</v>
      </c>
      <c r="F68" s="46"/>
      <c r="G68" s="46"/>
      <c r="H68" s="47"/>
      <c r="I68" s="48"/>
      <c r="J68" s="46"/>
      <c r="K68" s="46"/>
      <c r="L68" s="46"/>
      <c r="M68" s="46"/>
      <c r="N68" s="46"/>
      <c r="O68" s="42">
        <f>sum(D68:N68)</f>
        <v>76318.61</v>
      </c>
    </row>
    <row r="69" ht="15.75" customHeight="1">
      <c r="A69" s="60"/>
      <c r="B69" s="61"/>
      <c r="C69" s="62">
        <f>C33-(C33*$O$37)</f>
        <v>632769.67</v>
      </c>
      <c r="D69" s="51">
        <f t="shared" ref="D69:H69" si="11">sum(D68,D66,D64,D62,D60,D58,D56,D54,D52,D50,D48,D46,D44,D42,D40)</f>
        <v>49175.71</v>
      </c>
      <c r="E69" s="51">
        <f t="shared" si="11"/>
        <v>48653.45</v>
      </c>
      <c r="F69" s="51">
        <f t="shared" si="11"/>
        <v>60947.66</v>
      </c>
      <c r="G69" s="51">
        <f t="shared" si="11"/>
        <v>56153.12</v>
      </c>
      <c r="H69" s="52">
        <f t="shared" si="11"/>
        <v>70011.12</v>
      </c>
      <c r="I69" s="53"/>
      <c r="J69" s="51">
        <f t="shared" ref="J69:N69" si="12">sum(J68,J66,J64,J62,J60,J58,J56,J54,J52,J50,J48,J46,J44,J42,J40)</f>
        <v>59987.58</v>
      </c>
      <c r="K69" s="51">
        <f t="shared" si="12"/>
        <v>54414.16</v>
      </c>
      <c r="L69" s="51">
        <f t="shared" si="12"/>
        <v>60017.32</v>
      </c>
      <c r="M69" s="51">
        <f t="shared" si="12"/>
        <v>91487.34</v>
      </c>
      <c r="N69" s="51">
        <f t="shared" si="12"/>
        <v>81922.21</v>
      </c>
      <c r="O69" s="54">
        <f>sum(O40,O42,O44,O46,O48,O50,O52,O54,O56,O58,O60,O62,O64,O66,O68)</f>
        <v>632769.67</v>
      </c>
    </row>
    <row r="70" ht="15.75" customHeight="1">
      <c r="A70" s="55"/>
      <c r="B70" s="63"/>
      <c r="C70" s="64"/>
      <c r="D70" s="40">
        <f>D69</f>
        <v>49175.71</v>
      </c>
      <c r="E70" s="40">
        <f t="shared" ref="E70:H70" si="13">E69+D70</f>
        <v>97829.16</v>
      </c>
      <c r="F70" s="40">
        <f t="shared" si="13"/>
        <v>158776.82</v>
      </c>
      <c r="G70" s="40">
        <f t="shared" si="13"/>
        <v>214929.94</v>
      </c>
      <c r="H70" s="41">
        <f t="shared" si="13"/>
        <v>284941.06</v>
      </c>
      <c r="I70" s="11"/>
      <c r="J70" s="40">
        <f>J69+H70</f>
        <v>344928.64</v>
      </c>
      <c r="K70" s="40">
        <f t="shared" ref="K70:N70" si="14">K69+J70</f>
        <v>399342.8</v>
      </c>
      <c r="L70" s="40">
        <f t="shared" si="14"/>
        <v>459360.12</v>
      </c>
      <c r="M70" s="40">
        <f t="shared" si="14"/>
        <v>550847.46</v>
      </c>
      <c r="N70" s="40">
        <f t="shared" si="14"/>
        <v>632769.67</v>
      </c>
      <c r="O70" s="39"/>
    </row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9">
    <mergeCell ref="A1:H1"/>
    <mergeCell ref="H2:I2"/>
    <mergeCell ref="A3:A4"/>
    <mergeCell ref="B3:B4"/>
    <mergeCell ref="C3:C4"/>
    <mergeCell ref="H3:I3"/>
    <mergeCell ref="H4:I4"/>
    <mergeCell ref="B9:B10"/>
    <mergeCell ref="C9:C10"/>
    <mergeCell ref="A11:A12"/>
    <mergeCell ref="B11:B12"/>
    <mergeCell ref="C11:C12"/>
    <mergeCell ref="H11:I11"/>
    <mergeCell ref="H12:I12"/>
    <mergeCell ref="H13:I13"/>
    <mergeCell ref="H14:I14"/>
    <mergeCell ref="A5:A6"/>
    <mergeCell ref="B5:B6"/>
    <mergeCell ref="C5:C6"/>
    <mergeCell ref="A7:A8"/>
    <mergeCell ref="B7:B8"/>
    <mergeCell ref="C7:C8"/>
    <mergeCell ref="A9:A10"/>
    <mergeCell ref="B17:B18"/>
    <mergeCell ref="C17:C18"/>
    <mergeCell ref="A13:A14"/>
    <mergeCell ref="B13:B14"/>
    <mergeCell ref="C13:C14"/>
    <mergeCell ref="A15:A16"/>
    <mergeCell ref="B15:B16"/>
    <mergeCell ref="C15:C16"/>
    <mergeCell ref="A17:A18"/>
    <mergeCell ref="A25:A26"/>
    <mergeCell ref="B25:B26"/>
    <mergeCell ref="C25:C26"/>
    <mergeCell ref="H25:I25"/>
    <mergeCell ref="H26:I26"/>
    <mergeCell ref="H33:I33"/>
    <mergeCell ref="B23:B24"/>
    <mergeCell ref="C23:C24"/>
    <mergeCell ref="A19:A20"/>
    <mergeCell ref="B19:B20"/>
    <mergeCell ref="C19:C20"/>
    <mergeCell ref="A21:A22"/>
    <mergeCell ref="B21:B22"/>
    <mergeCell ref="C21:C22"/>
    <mergeCell ref="A23:A24"/>
    <mergeCell ref="B31:B32"/>
    <mergeCell ref="C31:C32"/>
    <mergeCell ref="A33:B34"/>
    <mergeCell ref="C33:C34"/>
    <mergeCell ref="O33:O34"/>
    <mergeCell ref="H34:I34"/>
    <mergeCell ref="A37:N37"/>
    <mergeCell ref="H38:I38"/>
    <mergeCell ref="A27:A28"/>
    <mergeCell ref="B27:B28"/>
    <mergeCell ref="C27:C28"/>
    <mergeCell ref="A29:A30"/>
    <mergeCell ref="B29:B30"/>
    <mergeCell ref="C29:C30"/>
    <mergeCell ref="A31:A32"/>
    <mergeCell ref="A39:A40"/>
    <mergeCell ref="B39:B40"/>
    <mergeCell ref="C39:C40"/>
    <mergeCell ref="H39:I39"/>
    <mergeCell ref="A41:A42"/>
    <mergeCell ref="B41:B42"/>
    <mergeCell ref="C41:C42"/>
    <mergeCell ref="B47:B48"/>
    <mergeCell ref="C47:C48"/>
    <mergeCell ref="H47:I47"/>
    <mergeCell ref="H48:I48"/>
    <mergeCell ref="H49:I49"/>
    <mergeCell ref="H50:I50"/>
    <mergeCell ref="B67:B68"/>
    <mergeCell ref="C67:C68"/>
    <mergeCell ref="O69:O70"/>
    <mergeCell ref="H70:I70"/>
    <mergeCell ref="A63:A64"/>
    <mergeCell ref="B63:B64"/>
    <mergeCell ref="C63:C64"/>
    <mergeCell ref="A65:A66"/>
    <mergeCell ref="B65:B66"/>
    <mergeCell ref="C65:C66"/>
    <mergeCell ref="A67:A68"/>
    <mergeCell ref="A43:A44"/>
    <mergeCell ref="B43:B44"/>
    <mergeCell ref="C43:C44"/>
    <mergeCell ref="A45:A46"/>
    <mergeCell ref="B45:B46"/>
    <mergeCell ref="C45:C46"/>
    <mergeCell ref="A47:A48"/>
    <mergeCell ref="B53:B54"/>
    <mergeCell ref="C53:C54"/>
    <mergeCell ref="A49:A50"/>
    <mergeCell ref="B49:B50"/>
    <mergeCell ref="C49:C50"/>
    <mergeCell ref="A51:A52"/>
    <mergeCell ref="B51:B52"/>
    <mergeCell ref="C51:C52"/>
    <mergeCell ref="A53:A54"/>
    <mergeCell ref="B59:B60"/>
    <mergeCell ref="C59:C60"/>
    <mergeCell ref="A61:A62"/>
    <mergeCell ref="B61:B62"/>
    <mergeCell ref="C61:C62"/>
    <mergeCell ref="H61:I61"/>
    <mergeCell ref="H62:I62"/>
    <mergeCell ref="A55:A56"/>
    <mergeCell ref="B55:B56"/>
    <mergeCell ref="C55:C56"/>
    <mergeCell ref="A57:A58"/>
    <mergeCell ref="B57:B58"/>
    <mergeCell ref="C57:C58"/>
    <mergeCell ref="A59:A60"/>
    <mergeCell ref="A69:B70"/>
    <mergeCell ref="C69:C70"/>
    <mergeCell ref="H69:I69"/>
  </mergeCells>
  <printOptions/>
  <pageMargins bottom="0.5" footer="0.0" header="0.0" left="0.5" right="0.5" top="0.5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2025-11-11T17:35:17Z</dcterms:created>
</cp:coreProperties>
</file>