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HA ORCAMENTARIA" sheetId="1" r:id="rId4"/>
    <sheet state="visible" name="CRONOGRAMA" sheetId="2" r:id="rId5"/>
  </sheets>
  <definedNames>
    <definedName name="JR_PAGE_ANCHOR_1_1">#REF!</definedName>
    <definedName name="JR_PAGE_ANCHOR_9_1">#REF!</definedName>
    <definedName name="JR_PAGE_ANCHOR_8_1">#REF!</definedName>
    <definedName name="JR_PAGE_ANCHOR_3_1">#REF!</definedName>
    <definedName name="JR_PAGE_ANCHOR_0_1">'PLANILHA ORCAMENTARIA'!$A$1</definedName>
    <definedName name="JR_PAGE_ANCHOR_5_1">#REF!</definedName>
    <definedName name="JR_PAGE_ANCHOR_10_1">#REF!</definedName>
    <definedName name="JR_PAGE_ANCHOR_7_1">CRONOGRAMA!$A$1</definedName>
    <definedName name="JR_PAGE_ANCHOR_4_1">#REF!</definedName>
    <definedName name="JR_PAGE_ANCHOR_2_1">#REF!</definedName>
    <definedName name="JR_PAGE_ANCHOR_6_1">#REF!</definedName>
  </definedNames>
  <calcPr/>
  <extLst>
    <ext uri="GoogleSheetsCustomDataVersion2">
      <go:sheetsCustomData xmlns:go="http://customooxmlschemas.google.com/" r:id="rId6" roundtripDataChecksum="L+fezfcXzRV1Ih2Vj+4/uFVGIAF+GZstVnNRd3o4cMg="/>
    </ext>
  </extLst>
</workbook>
</file>

<file path=xl/sharedStrings.xml><?xml version="1.0" encoding="utf-8"?>
<sst xmlns="http://schemas.openxmlformats.org/spreadsheetml/2006/main" count="226" uniqueCount="226">
  <si>
    <t>% DESCONTO OFERTADO NA LICITAÇÃO</t>
  </si>
  <si>
    <t>VALOR FINAL</t>
  </si>
  <si>
    <r>
      <rPr>
        <rFont val="Arial"/>
        <b/>
        <color rgb="FF000000"/>
        <sz val="7.0"/>
      </rPr>
      <t xml:space="preserve">
</t>
    </r>
  </si>
  <si>
    <r>
      <rPr>
        <rFont val="Arial"/>
        <b/>
        <color rgb="FF000000"/>
        <sz val="6.0"/>
      </rPr>
      <t>ITEM</t>
    </r>
  </si>
  <si>
    <r>
      <rPr>
        <rFont val="Arial"/>
        <b/>
        <color rgb="FF000000"/>
        <sz val="6.0"/>
      </rPr>
      <t>CÓDIGO</t>
    </r>
  </si>
  <si>
    <r>
      <rPr>
        <rFont val="Arial"/>
        <b/>
        <color rgb="FF000000"/>
        <sz val="6.0"/>
      </rPr>
      <t>DESCRIÇÃO</t>
    </r>
  </si>
  <si>
    <r>
      <rPr>
        <rFont val="Arial"/>
        <b/>
        <color rgb="FF000000"/>
        <sz val="6.0"/>
      </rPr>
      <t>FONTE</t>
    </r>
  </si>
  <si>
    <r>
      <rPr>
        <rFont val="Arial"/>
        <b/>
        <color rgb="FF000000"/>
        <sz val="6.0"/>
      </rPr>
      <t>UND</t>
    </r>
  </si>
  <si>
    <r>
      <rPr>
        <rFont val="Arial"/>
        <b/>
        <color rgb="FF000000"/>
        <sz val="6.0"/>
      </rPr>
      <t>QUANTIDADE</t>
    </r>
  </si>
  <si>
    <r>
      <rPr>
        <rFont val="Arial"/>
        <b/>
        <color rgb="FF000000"/>
        <sz val="6.0"/>
      </rPr>
      <t>PREÇO
UNITÁRIO R$</t>
    </r>
  </si>
  <si>
    <r>
      <rPr>
        <rFont val="Arial"/>
        <b/>
        <color rgb="FF000000"/>
        <sz val="6.0"/>
      </rPr>
      <t>PREÇO
TOTAL R$</t>
    </r>
  </si>
  <si>
    <t>% DESCONTO OFERTADO</t>
  </si>
  <si>
    <t>PREÇO TOTAL COM DESCONTO</t>
  </si>
  <si>
    <r>
      <rPr>
        <rFont val="Arial"/>
        <b/>
        <color rgb="FF000000"/>
        <sz val="6.0"/>
      </rPr>
      <t>1</t>
    </r>
  </si>
  <si>
    <r>
      <rPr>
        <rFont val="Arial"/>
        <b/>
        <color rgb="FF000000"/>
        <sz val="6.0"/>
      </rPr>
      <t>Passarelas</t>
    </r>
  </si>
  <si>
    <r>
      <rPr>
        <rFont val="Arial"/>
        <b/>
        <color rgb="FF000000"/>
        <sz val="6.0"/>
      </rPr>
      <t>1.1</t>
    </r>
  </si>
  <si>
    <r>
      <rPr>
        <rFont val="Arial"/>
        <b/>
        <color rgb="FF000000"/>
        <sz val="6.0"/>
      </rPr>
      <t>SERVIÇOS INICIAIS</t>
    </r>
  </si>
  <si>
    <r>
      <rPr>
        <rFont val="Arial"/>
        <color rgb="FF000000"/>
        <sz val="6.0"/>
      </rPr>
      <t>1.1.1</t>
    </r>
  </si>
  <si>
    <r>
      <rPr>
        <rFont val="Arial"/>
        <color rgb="FF000000"/>
        <sz val="6.0"/>
      </rPr>
      <t>103689</t>
    </r>
  </si>
  <si>
    <r>
      <rPr>
        <rFont val="Arial"/>
        <color rgb="FF000000"/>
        <sz val="6.0"/>
      </rPr>
      <t>FORNECIMENTO E INSTALAÇÃO DE PLACA DE OBRA COM CHAPA GALVANIZADA E ESTRUTURA DE MADEIRA. AF_03/2022_PS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</si>
  <si>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</si>
  <si>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</si>
  <si>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1.1.2</t>
    </r>
  </si>
  <si>
    <r>
      <rPr>
        <rFont val="Arial"/>
        <color rgb="FF000000"/>
        <sz val="6.0"/>
      </rPr>
      <t>00010777</t>
    </r>
  </si>
  <si>
    <r>
      <rPr>
        <rFont val="Arial"/>
        <color rgb="FF000000"/>
        <sz val="6.0"/>
      </rPr>
      <t>LOCACAO DE CONTAINER 2,30 X 4,30 M, ALT. 2,50 M, PARA SANITARIO, COM 3 BACIAS, 4 CHUVEIROS, 1 LAVATORIO E 1 MICTORIO (NAO INCLUI MOBILIZACAO/DESMOBILIZACAO)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</si>
  <si>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</si>
  <si>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MES</t>
    </r>
  </si>
  <si>
    <r>
      <rPr>
        <rFont val="Arial"/>
        <color rgb="FF000000"/>
        <sz val="6.0"/>
      </rPr>
      <t>1.1.3</t>
    </r>
  </si>
  <si>
    <r>
      <rPr>
        <rFont val="Arial"/>
        <color rgb="FF000000"/>
        <sz val="6.0"/>
      </rPr>
      <t>010005</t>
    </r>
  </si>
  <si>
    <r>
      <rPr>
        <rFont val="Arial"/>
        <color rgb="FF000000"/>
        <sz val="6.0"/>
      </rPr>
      <t>Barracão de madeira/Almoxarifado</t>
    </r>
  </si>
  <si>
    <r>
      <rPr>
        <rFont val="Arial"/>
        <color rgb="FF000000"/>
        <sz val="6.0"/>
      </rPr>
      <t>SEDOP</t>
    </r>
  </si>
  <si>
    <r>
      <rPr>
        <rFont val="Arial"/>
        <color rgb="FF000000"/>
        <sz val="6.0"/>
      </rPr>
      <t>m²</t>
    </r>
  </si>
  <si>
    <r>
      <rPr>
        <rFont val="Arial"/>
        <color rgb="FF000000"/>
        <sz val="6.0"/>
      </rPr>
      <t>1.1.4</t>
    </r>
  </si>
  <si>
    <r>
      <rPr>
        <rFont val="Arial"/>
        <color rgb="FF000000"/>
        <sz val="6.0"/>
      </rPr>
      <t>00002706</t>
    </r>
  </si>
  <si>
    <r>
      <rPr>
        <rFont val="Arial"/>
        <color rgb="FF000000"/>
        <sz val="6.0"/>
      </rPr>
      <t>ENGENHEIRO CIVIL DE OBRA JUNIOR (HORISTA)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</si>
  <si>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</si>
  <si>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H</t>
    </r>
  </si>
  <si>
    <r>
      <rPr>
        <rFont val="Arial"/>
        <color rgb="FF000000"/>
        <sz val="6.0"/>
      </rPr>
      <t>1.1.5</t>
    </r>
  </si>
  <si>
    <r>
      <rPr>
        <rFont val="Arial"/>
        <color rgb="FF000000"/>
        <sz val="6.0"/>
      </rPr>
      <t>00004083</t>
    </r>
  </si>
  <si>
    <r>
      <rPr>
        <rFont val="Arial"/>
        <color rgb="FF000000"/>
        <sz val="6.0"/>
      </rPr>
      <t>ENCARREGADO GERAL DE OBRAS (HORISTA)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</si>
  <si>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</si>
  <si>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H</t>
    </r>
  </si>
  <si>
    <r>
      <rPr>
        <rFont val="Arial"/>
        <b/>
        <color rgb="FF000000"/>
        <sz val="6.0"/>
      </rPr>
      <t>1.2</t>
    </r>
  </si>
  <si>
    <r>
      <rPr>
        <rFont val="Arial"/>
        <b/>
        <color rgb="FF000000"/>
        <sz val="6.0"/>
      </rPr>
      <t>ESTRUTURA E COBERTURA</t>
    </r>
  </si>
  <si>
    <r>
      <rPr>
        <rFont val="Arial"/>
        <color rgb="FF000000"/>
        <sz val="6.0"/>
      </rPr>
      <t>1.2.1</t>
    </r>
  </si>
  <si>
    <r>
      <rPr>
        <rFont val="Arial"/>
        <color rgb="FF000000"/>
        <sz val="6.0"/>
      </rPr>
      <t>96523</t>
    </r>
  </si>
  <si>
    <r>
      <rPr>
        <rFont val="Arial"/>
        <color rgb="FF000000"/>
        <sz val="6.0"/>
      </rPr>
      <t>ESCAVAÇÃO MANUAL PARA BLOCO DE COROAMENTO OU SAPATA (INCLUINDO ESCAVAÇÃO PARA COLOCAÇÃO DE FÔRMAS). AF_01/2024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</si>
  <si>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</si>
  <si>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M3</t>
    </r>
  </si>
  <si>
    <r>
      <rPr>
        <rFont val="Arial"/>
        <color rgb="FF000000"/>
        <sz val="6.0"/>
      </rPr>
      <t>1.2.2</t>
    </r>
  </si>
  <si>
    <r>
      <rPr>
        <rFont val="Arial"/>
        <color rgb="FF000000"/>
        <sz val="6.0"/>
      </rPr>
      <t>96557</t>
    </r>
  </si>
  <si>
    <r>
      <rPr>
        <rFont val="Arial"/>
        <color rgb="FF000000"/>
        <sz val="6.0"/>
      </rPr>
      <t>CONCRETAGEM DE BLOCO DE COROAMENTO OU VIGA BALDRAME, FCK 30 MPA, COM USO DE BOMBA - LANÇAMENTO, ADENSAMENTO E ACABAMENTO. AF_01/2024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</si>
  <si>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</si>
  <si>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M3</t>
    </r>
  </si>
  <si>
    <r>
      <rPr>
        <rFont val="Arial"/>
        <color rgb="FF000000"/>
        <sz val="6.0"/>
      </rPr>
      <t>1.2.3</t>
    </r>
  </si>
  <si>
    <r>
      <rPr>
        <rFont val="Arial"/>
        <color rgb="FF000000"/>
        <sz val="6.0"/>
      </rPr>
      <t>C0769</t>
    </r>
  </si>
  <si>
    <r>
      <rPr>
        <rFont val="Arial"/>
        <color rgb="FF000000"/>
        <sz val="6.0"/>
      </rPr>
      <t>CHAPA POLICARBONATO ALVEOLAR CRISTAL ESP.= 6mm</t>
    </r>
  </si>
  <si>
    <r>
      <rPr>
        <rFont val="Arial"/>
        <color rgb="FF000000"/>
        <sz val="6.0"/>
      </rPr>
      <t>SEINFRA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</si>
  <si>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</si>
  <si>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1.2.4</t>
    </r>
  </si>
  <si>
    <r>
      <rPr>
        <rFont val="Arial"/>
        <color rgb="FF000000"/>
        <sz val="6.0"/>
      </rPr>
      <t>15.03.150</t>
    </r>
  </si>
  <si>
    <r>
      <rPr>
        <rFont val="Arial"/>
        <color rgb="FF000000"/>
        <sz val="6.0"/>
      </rPr>
      <t>Fornecimento e montagem de estrutura metálica em perfil metalon, sem pintura</t>
    </r>
  </si>
  <si>
    <r>
      <rPr>
        <rFont val="Arial"/>
        <color rgb="FF000000"/>
        <sz val="6.0"/>
      </rPr>
      <t>SP Obras</t>
    </r>
  </si>
  <si>
    <r>
      <rPr>
        <rFont val="Arial"/>
        <color rgb="FF000000"/>
        <sz val="6.0"/>
      </rPr>
      <t>KG</t>
    </r>
  </si>
  <si>
    <r>
      <rPr>
        <rFont val="Arial"/>
        <color rgb="FF000000"/>
        <sz val="6.0"/>
      </rPr>
      <t>1.2.5</t>
    </r>
  </si>
  <si>
    <r>
      <rPr>
        <rFont val="Arial"/>
        <color rgb="FF000000"/>
        <sz val="6.0"/>
      </rPr>
      <t>OBR-025</t>
    </r>
  </si>
  <si>
    <r>
      <rPr>
        <rFont val="Arial"/>
        <color rgb="FF000000"/>
        <sz val="6.0"/>
      </rPr>
      <t>CALANDRAGEM DE TUBO METÁLICO GALVANIZADO</t>
    </r>
  </si>
  <si>
    <r>
      <rPr>
        <rFont val="Arial"/>
        <color rgb="FF000000"/>
        <sz val="6.0"/>
      </rPr>
      <t>SMOP</t>
    </r>
  </si>
  <si>
    <r>
      <rPr>
        <rFont val="Arial"/>
        <color rgb="FF000000"/>
        <sz val="6.0"/>
      </rPr>
      <t>KG</t>
    </r>
  </si>
  <si>
    <r>
      <rPr>
        <rFont val="Arial"/>
        <color rgb="FF000000"/>
        <sz val="6.0"/>
      </rPr>
      <t>1.2.6</t>
    </r>
  </si>
  <si>
    <r>
      <rPr>
        <rFont val="Arial"/>
        <color rgb="FF000000"/>
        <sz val="6.0"/>
      </rPr>
      <t>I14085</t>
    </r>
  </si>
  <si>
    <r>
      <rPr>
        <rFont val="Arial"/>
        <color rgb="FF000000"/>
        <sz val="6.0"/>
      </rPr>
      <t>Emenda rápida para policarbonato de 4 a 6mm, diversas cores</t>
    </r>
  </si>
  <si>
    <r>
      <rPr>
        <rFont val="Arial"/>
        <color rgb="FF000000"/>
        <sz val="6.0"/>
      </rPr>
      <t>ORSE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</si>
  <si>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</si>
  <si>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1.2.7</t>
    </r>
  </si>
  <si>
    <r>
      <rPr>
        <rFont val="Arial"/>
        <color rgb="FF000000"/>
        <sz val="6.0"/>
      </rPr>
      <t>100748</t>
    </r>
  </si>
  <si>
    <r>
      <rPr>
        <rFont val="Arial"/>
        <color rgb="FF000000"/>
        <sz val="6.0"/>
      </rPr>
      <t>PINTURA COM TINTA ALQUÍDICA DE ACABAMENTO (ESMALTE SINTÉTICO FOSCO) APLICADA A ROLO OU PINCEL SOBRE PERFIL METÁLICO EXECUTADO EM FÁBRICA (POR DEMÃO). AF_01/2020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</si>
  <si>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</si>
  <si>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</si>
  <si>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1.2.8</t>
    </r>
  </si>
  <si>
    <r>
      <rPr>
        <rFont val="Arial"/>
        <color rgb="FF000000"/>
        <sz val="6.0"/>
      </rPr>
      <t>100720</t>
    </r>
  </si>
  <si>
    <r>
      <rPr>
        <rFont val="Arial"/>
        <color rgb="FF000000"/>
        <sz val="6.0"/>
      </rPr>
      <t>PINTURA COM TINTA ALQUÍDICA DE FUNDO (TIPO ZARCÃO) APLICADA A ROLO OU PINCEL SOBRE PERFIL METÁLICO EXECUTADO EM FÁBRICA (POR DEMÃO). AF_01/2020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</si>
  <si>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</si>
  <si>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</si>
  <si>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1.2.9</t>
    </r>
  </si>
  <si>
    <r>
      <rPr>
        <rFont val="Arial"/>
        <color rgb="FF000000"/>
        <sz val="6.0"/>
      </rPr>
      <t>C0769</t>
    </r>
  </si>
  <si>
    <r>
      <rPr>
        <rFont val="Arial"/>
        <color rgb="FF000000"/>
        <sz val="6.0"/>
      </rPr>
      <t>CHAPA POLICARBONATO ALVEOLAR CRISTAL ESP.= 6mm (substituição)</t>
    </r>
  </si>
  <si>
    <r>
      <rPr>
        <rFont val="Arial"/>
        <color rgb="FF000000"/>
        <sz val="6.0"/>
      </rPr>
      <t>SEINFRA</t>
    </r>
  </si>
  <si>
    <r>
      <rPr>
        <rFont val="Arial"/>
        <color rgb="FF000000"/>
        <sz val="6.0"/>
      </rPr>
      <t>M2</t>
    </r>
  </si>
  <si>
    <r>
      <rPr>
        <rFont val="Arial"/>
        <b/>
        <color rgb="FF000000"/>
        <sz val="6.0"/>
      </rPr>
      <t>1.3</t>
    </r>
  </si>
  <si>
    <r>
      <rPr>
        <rFont val="Arial"/>
        <b/>
        <color rgb="FF000000"/>
        <sz val="6.0"/>
      </rPr>
      <t>DRENAGEM</t>
    </r>
  </si>
  <si>
    <r>
      <rPr>
        <rFont val="Arial"/>
        <color rgb="FF000000"/>
        <sz val="6.0"/>
      </rPr>
      <t>1.3.1</t>
    </r>
  </si>
  <si>
    <r>
      <rPr>
        <rFont val="Arial"/>
        <color rgb="FF000000"/>
        <sz val="6.0"/>
      </rPr>
      <t>94227</t>
    </r>
  </si>
  <si>
    <r>
      <rPr>
        <rFont val="Arial"/>
        <color rgb="FF000000"/>
        <sz val="6.0"/>
      </rPr>
      <t>CALHA EM CHAPA DE AÇO GALVANIZADO NÚMERO 24, DESENVOLVIMENTO DE 33 CM, INCLUSO TRANSPORTE VERTICAL. AF_07/2019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</si>
  <si>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</si>
  <si>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</si>
  <si>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1.3.2</t>
    </r>
  </si>
  <si>
    <r>
      <rPr>
        <rFont val="Arial"/>
        <color rgb="FF000000"/>
        <sz val="6.0"/>
      </rPr>
      <t>94231</t>
    </r>
  </si>
  <si>
    <r>
      <rPr>
        <rFont val="Arial"/>
        <color rgb="FF000000"/>
        <sz val="6.0"/>
      </rPr>
      <t>RUFO EM CHAPA DE AÇO GALVANIZADO NÚMERO 24, CORTE DE 25 CM, INCLUSO TRANSPORTE VERTICAL. AF_07/2019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</si>
  <si>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</si>
  <si>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</si>
  <si>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1.3.3</t>
    </r>
  </si>
  <si>
    <r>
      <rPr>
        <rFont val="Arial"/>
        <color rgb="FF000000"/>
        <sz val="6.0"/>
      </rPr>
      <t>89578</t>
    </r>
  </si>
  <si>
    <r>
      <rPr>
        <rFont val="Arial"/>
        <color rgb="FF000000"/>
        <sz val="6.0"/>
      </rPr>
      <t>TUBO PVC, SÉRIE R, ÁGUA PLUVIAL, DN 100 MM, FORNECIDO E INSTALADO EM CONDUTORES VERTICAIS DE ÁGUAS PLUVIAIS. AF_06/2022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</si>
  <si>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</si>
  <si>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</si>
  <si>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1.3.4</t>
    </r>
  </si>
  <si>
    <r>
      <rPr>
        <rFont val="Arial"/>
        <color rgb="FF000000"/>
        <sz val="6.0"/>
      </rPr>
      <t>103006</t>
    </r>
  </si>
  <si>
    <r>
      <rPr>
        <rFont val="Arial"/>
        <color rgb="FF000000"/>
        <sz val="6.0"/>
      </rPr>
      <t>CAIXA COM GRELHA RETANGULAR DE FERRO FUNDIDO, EM ALVENARIA COM TIJOLOS CERÂMICOS MACIÇOS, DIMENSÕES INTERNAS: 0,20 X 1,00 X 0,4 M. AF_05/2025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</si>
  <si>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</si>
  <si>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</si>
  <si>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1.3.5</t>
    </r>
  </si>
  <si>
    <r>
      <rPr>
        <rFont val="Arial"/>
        <color rgb="FF000000"/>
        <sz val="6.0"/>
      </rPr>
      <t>93358</t>
    </r>
  </si>
  <si>
    <r>
      <rPr>
        <rFont val="Arial"/>
        <color rgb="FF000000"/>
        <sz val="6.0"/>
      </rPr>
      <t>ESCAVAÇÃO MANUAL DE VALA. AF_09/2024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</si>
  <si>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</si>
  <si>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M3</t>
    </r>
  </si>
  <si>
    <r>
      <rPr>
        <rFont val="Arial"/>
        <color rgb="FF000000"/>
        <sz val="6.0"/>
      </rPr>
      <t>1.3.6</t>
    </r>
  </si>
  <si>
    <r>
      <rPr>
        <rFont val="Arial"/>
        <color rgb="FF000000"/>
        <sz val="6.0"/>
      </rPr>
      <t>89512</t>
    </r>
  </si>
  <si>
    <r>
      <rPr>
        <rFont val="Arial"/>
        <color rgb="FF000000"/>
        <sz val="6.0"/>
      </rPr>
      <t>TUBO PVC, SÉRIE R, ÁGUA PLUVIAL, DN 100 MM, FORNECIDO E INSTALADO EM RAMAL DE ENCAMINHAMENTO. AF_06/2022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</si>
  <si>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</si>
  <si>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</si>
  <si>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1.3.7</t>
    </r>
  </si>
  <si>
    <r>
      <rPr>
        <rFont val="Arial"/>
        <color rgb="FF000000"/>
        <sz val="6.0"/>
      </rPr>
      <t>95695</t>
    </r>
  </si>
  <si>
    <r>
      <rPr>
        <rFont val="Arial"/>
        <color rgb="FF000000"/>
        <sz val="6.0"/>
      </rPr>
      <t>CURVA 90 GRAUS, PVC, SERIE R, ÁGUA PLUVIAL, DN 100 MM, JUNTA ELÁSTICA, FORNECIDO E INSTALADO EM CONDUTORES VERTICAIS DE ÁGUAS PLUVIAIS. AF_06/2022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</si>
  <si>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</si>
  <si>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</si>
  <si>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b/>
        <color rgb="FF000000"/>
        <sz val="6.0"/>
      </rPr>
      <t>1.4</t>
    </r>
  </si>
  <si>
    <r>
      <rPr>
        <rFont val="Arial"/>
        <b/>
        <color rgb="FF000000"/>
        <sz val="6.0"/>
      </rPr>
      <t>PASSEIO</t>
    </r>
  </si>
  <si>
    <r>
      <rPr>
        <rFont val="Arial"/>
        <color rgb="FF000000"/>
        <sz val="6.0"/>
      </rPr>
      <t>1.4.1</t>
    </r>
  </si>
  <si>
    <r>
      <rPr>
        <rFont val="Arial"/>
        <color rgb="FF000000"/>
        <sz val="6.0"/>
      </rPr>
      <t>94992</t>
    </r>
  </si>
  <si>
    <r>
      <rPr>
        <rFont val="Arial"/>
        <color rgb="FF000000"/>
        <sz val="6.0"/>
      </rPr>
      <t>EXECUÇÃO DE PASSEIO (CALÇADA) OU PISO DE CONCRETO COM CONCRETO MOLDADO IN LOCO, FEITO EM OBRA, ACABAMENTO CONVENCIONAL, ESPESSURA 6 CM, ARMADO. AF_08/2022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</si>
  <si>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</si>
  <si>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</si>
  <si>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1.4.2</t>
    </r>
  </si>
  <si>
    <r>
      <rPr>
        <rFont val="Arial"/>
        <color rgb="FF000000"/>
        <sz val="6.0"/>
      </rPr>
      <t>94275</t>
    </r>
  </si>
  <si>
    <r>
      <rPr>
        <rFont val="Arial"/>
        <color rgb="FF000000"/>
        <sz val="6.0"/>
      </rPr>
      <t>ASSENTAMENTO DE GUIA (MEIO-FIO) EM TRECHO RETO, CONFECCIONADA EM CONCRETO PRÉ-FABRICADO, DIMENSÕES 100X15X13X20 CM (COMPRIMENTO X BASE INFERIOR X BASE SUPERIOR X ALTURA). AF_01/2024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</si>
  <si>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</si>
  <si>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</si>
  <si>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1.4.3</t>
    </r>
  </si>
  <si>
    <r>
      <rPr>
        <rFont val="Arial"/>
        <color rgb="FF000000"/>
        <sz val="6.0"/>
      </rPr>
      <t>101090</t>
    </r>
  </si>
  <si>
    <r>
      <rPr>
        <rFont val="Arial"/>
        <color rgb="FF000000"/>
        <sz val="6.0"/>
      </rPr>
      <t>PISO EM BASALTO ASSENTADO SOBRE ARGAMASSA SECA DE CIMENTO E AREIA, TRAÇO 1:3, REJUNTADO COM CIMENTO COMUM. AF_05/2020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</si>
  <si>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</si>
  <si>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</si>
  <si>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1.4.4</t>
    </r>
  </si>
  <si>
    <r>
      <rPr>
        <rFont val="Arial"/>
        <color rgb="FF000000"/>
        <sz val="6.0"/>
      </rPr>
      <t>97635</t>
    </r>
  </si>
  <si>
    <r>
      <rPr>
        <rFont val="Arial"/>
        <color rgb="FF000000"/>
        <sz val="6.0"/>
      </rPr>
      <t>REMOÇÃO DE PISO DE BLOCO INTERTRAVADO OU DE PEDRA PORTUGUESA, DE FORMA MANUAL, COM REAPROVEITAMENTO. AF_09/2023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</si>
  <si>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</si>
  <si>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</si>
  <si>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1.4.5</t>
    </r>
  </si>
  <si>
    <r>
      <rPr>
        <rFont val="Arial"/>
        <color rgb="FF000000"/>
        <sz val="6.0"/>
      </rPr>
      <t>104658</t>
    </r>
  </si>
  <si>
    <r>
      <rPr>
        <rFont val="Arial"/>
        <color rgb="FF000000"/>
        <sz val="6.0"/>
      </rPr>
      <t>PISO PODOTÁTIL DE ALERTA OU DIRECIONAL, DE CONCRETO, ASSENTADO SOBRE ARGAMASSA. AF_03/2024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</si>
  <si>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</si>
  <si>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</si>
  <si>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b/>
        <color rgb="FF000000"/>
        <sz val="6.0"/>
      </rPr>
      <t>1.5</t>
    </r>
  </si>
  <si>
    <r>
      <rPr>
        <rFont val="Arial"/>
        <b/>
        <color rgb="FF000000"/>
        <sz val="6.0"/>
      </rPr>
      <t>SERVIÇOS COMPLEMENTARES</t>
    </r>
  </si>
  <si>
    <r>
      <rPr>
        <rFont val="Arial"/>
        <color rgb="FF000000"/>
        <sz val="6.0"/>
      </rPr>
      <t>1.5.1</t>
    </r>
  </si>
  <si>
    <r>
      <rPr>
        <rFont val="Arial"/>
        <color rgb="FF000000"/>
        <sz val="6.0"/>
      </rPr>
      <t>97645</t>
    </r>
  </si>
  <si>
    <r>
      <rPr>
        <rFont val="Arial"/>
        <color rgb="FF000000"/>
        <sz val="6.0"/>
      </rPr>
      <t>REMOÇÃO DE JANELAS, DE FORMA MANUAL, SEM REAPROVEITAMENTO. AF_09/2023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</si>
  <si>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</si>
  <si>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</si>
  <si>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1.5.2</t>
    </r>
  </si>
  <si>
    <r>
      <rPr>
        <rFont val="Arial"/>
        <color rgb="FF000000"/>
        <sz val="6.0"/>
      </rPr>
      <t>97622</t>
    </r>
  </si>
  <si>
    <r>
      <rPr>
        <rFont val="Arial"/>
        <color rgb="FF000000"/>
        <sz val="6.0"/>
      </rPr>
      <t>DEMOLIÇÃO DE ALVENARIA DE BLOCO FURADO, DE FORMA MANUAL, SEM REAPROVEITAMENTO. AF_09/2023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</si>
  <si>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</si>
  <si>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M3</t>
    </r>
  </si>
  <si>
    <r>
      <rPr>
        <rFont val="Arial"/>
        <color rgb="FF000000"/>
        <sz val="6.0"/>
      </rPr>
      <t>1.5.3</t>
    </r>
  </si>
  <si>
    <r>
      <rPr>
        <rFont val="Arial"/>
        <color rgb="FF000000"/>
        <sz val="6.0"/>
      </rPr>
      <t>94805</t>
    </r>
  </si>
  <si>
    <r>
      <rPr>
        <rFont val="Arial"/>
        <color rgb="FF000000"/>
        <sz val="6.0"/>
      </rPr>
      <t>PORTA DE ALUMÍNIO DE ABRIR PARA VIDRO SEM GUARNIÇÃO, 87X210CM, FIXAÇÃO COM PARAFUSOS, INCLUSIVE VIDROS - FORNECIMENTO E INSTALAÇÃO. AF_12/2019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</si>
  <si>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</si>
  <si>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UN</t>
    </r>
  </si>
  <si>
    <r>
      <rPr>
        <rFont val="Arial"/>
        <color rgb="FF000000"/>
        <sz val="6.0"/>
      </rPr>
      <t>1.5.4</t>
    </r>
  </si>
  <si>
    <r>
      <rPr>
        <rFont val="Arial"/>
        <color rgb="FF000000"/>
        <sz val="6.0"/>
      </rPr>
      <t>104218</t>
    </r>
  </si>
  <si>
    <r>
      <rPr>
        <rFont val="Arial"/>
        <color rgb="FF000000"/>
        <sz val="6.0"/>
      </rPr>
      <t>EMBOÇO OU MASSA ÚNICA EM ARGAMASSA TRAÇO 1:2:8, PREPARO MANUAL, APLICADA MANUALMENTE EM PANOS DE FACHADA COM PRESENÇA DE VÃOS, ESPESSURA DE 25 MM, ACESSO POR ANDAIME. AF_08/2022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</si>
  <si>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</si>
  <si>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</si>
  <si>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1.5.5</t>
    </r>
  </si>
  <si>
    <r>
      <rPr>
        <rFont val="Arial"/>
        <color rgb="FF000000"/>
        <sz val="6.0"/>
      </rPr>
      <t>98689</t>
    </r>
  </si>
  <si>
    <r>
      <rPr>
        <rFont val="Arial"/>
        <color rgb="FF000000"/>
        <sz val="6.0"/>
      </rPr>
      <t>SOLEIRA EM GRANITO, LARGURA 15 CM, ESPESSURA 2,0 CM. AF_09/2020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</si>
  <si>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</si>
  <si>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</t>
    </r>
  </si>
  <si>
    <r>
      <rPr>
        <rFont val="Arial"/>
        <color rgb="FF000000"/>
        <sz val="6.0"/>
      </rPr>
      <t>1.5.6</t>
    </r>
  </si>
  <si>
    <r>
      <rPr>
        <rFont val="Arial"/>
        <color rgb="FF000000"/>
        <sz val="6.0"/>
      </rPr>
      <t>88415</t>
    </r>
  </si>
  <si>
    <r>
      <rPr>
        <rFont val="Arial"/>
        <color rgb="FF000000"/>
        <sz val="6.0"/>
      </rPr>
      <t>APLICAÇÃO MANUAL DE FUNDO SELADOR ACRÍLICO EM PAREDES EXTERNAS DE CASAS. AF_03/2024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</si>
  <si>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</si>
  <si>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</si>
  <si>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1.5.7</t>
    </r>
  </si>
  <si>
    <r>
      <rPr>
        <rFont val="Arial"/>
        <color rgb="FF000000"/>
        <sz val="6.0"/>
      </rPr>
      <t>95626</t>
    </r>
  </si>
  <si>
    <r>
      <rPr>
        <rFont val="Arial"/>
        <color rgb="FF000000"/>
        <sz val="6.0"/>
      </rPr>
      <t>APLICAÇÃO MANUAL DE TINTA LÁTEX ACRÍLICA EM PAREDE EXTERNAS DE CASAS, DUAS DEMÃOS. AF_03/2024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</si>
  <si>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</si>
  <si>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</si>
  <si>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1.5.8</t>
    </r>
  </si>
  <si>
    <r>
      <rPr>
        <rFont val="Arial"/>
        <color rgb="FF000000"/>
        <sz val="6.0"/>
      </rPr>
      <t>95305</t>
    </r>
  </si>
  <si>
    <r>
      <rPr>
        <rFont val="Arial"/>
        <color rgb="FF000000"/>
        <sz val="6.0"/>
      </rPr>
      <t>TEXTURA ACRÍLICA, APLICAÇÃO MANUAL EM PAREDE, UMA DEMÃO. AF_04/2023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</si>
  <si>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</si>
  <si>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</si>
  <si>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color rgb="FF000000"/>
        <sz val="6.0"/>
      </rPr>
      <t>1.5.9</t>
    </r>
  </si>
  <si>
    <r>
      <rPr>
        <rFont val="Arial"/>
        <color rgb="FF000000"/>
        <sz val="6.0"/>
      </rPr>
      <t>99814</t>
    </r>
  </si>
  <si>
    <r>
      <rPr>
        <rFont val="Arial"/>
        <color rgb="FF000000"/>
        <sz val="6.0"/>
      </rPr>
      <t>LIMPEZA DE SUPERFÍCIE COM JATO DE ALTA PRESSÃO. AF_04/2019</t>
    </r>
  </si>
  <si>
    <r>
      <rPr>
        <rFont val="Arial"/>
        <color rgb="FF000000"/>
        <sz val="6.0"/>
      </rPr>
      <t>SINAPI</t>
    </r>
  </si>
  <si>
    <r>
      <rPr>
        <rFont val="Arial"/>
        <color rgb="FF000000"/>
        <sz val="6.0"/>
      </rPr>
      <t>M2</t>
    </r>
  </si>
  <si>
    <r>
      <rPr>
        <rFont val="Arial"/>
        <b/>
        <color rgb="FF000000"/>
        <sz val="5.0"/>
      </rPr>
      <t>VALOR BDI TOTAL:</t>
    </r>
  </si>
  <si>
    <r>
      <rPr>
        <rFont val="Arial"/>
        <b/>
        <color rgb="FF000000"/>
        <sz val="5.0"/>
      </rPr>
      <t>VALOR ORÇAMENTO:</t>
    </r>
  </si>
  <si>
    <r>
      <rPr>
        <rFont val="Arial"/>
        <b/>
        <color rgb="FF000000"/>
        <sz val="5.0"/>
      </rPr>
      <t>VALOR TOTAL:</t>
    </r>
  </si>
  <si>
    <r>
      <rPr>
        <rFont val="SansSerif"/>
        <color rgb="FF000000"/>
        <sz val="9.0"/>
      </rPr>
      <t>ITEM</t>
    </r>
  </si>
  <si>
    <r>
      <rPr>
        <rFont val="SansSerif"/>
        <color rgb="FF000000"/>
        <sz val="9.0"/>
      </rPr>
      <t>DESCRIÇÃO</t>
    </r>
  </si>
  <si>
    <r>
      <rPr>
        <rFont val="SansSerif"/>
        <color rgb="FF000000"/>
        <sz val="9.0"/>
      </rPr>
      <t>VALOR (R$)</t>
    </r>
  </si>
  <si>
    <r>
      <rPr>
        <rFont val="SansSerif"/>
        <color rgb="FF000000"/>
        <sz val="9.0"/>
      </rPr>
      <t>MÊS 1</t>
    </r>
  </si>
  <si>
    <r>
      <rPr>
        <rFont val="SansSerif"/>
        <color rgb="FF000000"/>
        <sz val="9.0"/>
      </rPr>
      <t>MÊS 2</t>
    </r>
  </si>
  <si>
    <r>
      <rPr>
        <rFont val="SansSerif"/>
        <color rgb="FF000000"/>
        <sz val="9.0"/>
      </rPr>
      <t>MÊS 3</t>
    </r>
  </si>
  <si>
    <r>
      <rPr>
        <rFont val="SansSerif"/>
        <color rgb="FF000000"/>
        <sz val="9.0"/>
      </rPr>
      <t>MÊS 4</t>
    </r>
  </si>
  <si>
    <r>
      <rPr>
        <rFont val="SansSerif"/>
        <color rgb="FF000000"/>
        <sz val="9.0"/>
      </rPr>
      <t>MÊS 5</t>
    </r>
  </si>
  <si>
    <r>
      <rPr>
        <rFont val="SansSerif"/>
        <color rgb="FF000000"/>
        <sz val="7.0"/>
      </rPr>
      <t>Total parcela</t>
    </r>
  </si>
  <si>
    <r>
      <rPr>
        <rFont val="SansSerif"/>
        <color rgb="FF000000"/>
        <sz val="7.0"/>
      </rPr>
      <t>1</t>
    </r>
  </si>
  <si>
    <r>
      <rPr>
        <rFont val="Arial"/>
        <color rgb="FF000000"/>
        <sz val="7.0"/>
      </rPr>
      <t>Passarelas</t>
    </r>
  </si>
  <si>
    <t>CRONOGRAMA FÍSICO-FINANCEIRO CONSIDERANDO O DESCONTO OFERTADO NA LICITAÇÃO DE:</t>
  </si>
  <si>
    <r>
      <rPr>
        <rFont val="SansSerif"/>
        <color rgb="FF000000"/>
        <sz val="9.0"/>
      </rPr>
      <t>ITEM</t>
    </r>
  </si>
  <si>
    <r>
      <rPr>
        <rFont val="SansSerif"/>
        <color rgb="FF000000"/>
        <sz val="9.0"/>
      </rPr>
      <t>DESCRIÇÃO</t>
    </r>
  </si>
  <si>
    <r>
      <rPr>
        <rFont val="SansSerif"/>
        <color rgb="FF000000"/>
        <sz val="9.0"/>
      </rPr>
      <t>VALOR (R$)</t>
    </r>
  </si>
  <si>
    <r>
      <rPr>
        <rFont val="SansSerif"/>
        <color rgb="FF000000"/>
        <sz val="9.0"/>
      </rPr>
      <t>MÊS 1</t>
    </r>
  </si>
  <si>
    <r>
      <rPr>
        <rFont val="SansSerif"/>
        <color rgb="FF000000"/>
        <sz val="9.0"/>
      </rPr>
      <t>MÊS 2</t>
    </r>
  </si>
  <si>
    <r>
      <rPr>
        <rFont val="SansSerif"/>
        <color rgb="FF000000"/>
        <sz val="9.0"/>
      </rPr>
      <t>MÊS 3</t>
    </r>
  </si>
  <si>
    <r>
      <rPr>
        <rFont val="SansSerif"/>
        <color rgb="FF000000"/>
        <sz val="9.0"/>
      </rPr>
      <t>MÊS 4</t>
    </r>
  </si>
  <si>
    <r>
      <rPr>
        <rFont val="SansSerif"/>
        <color rgb="FF000000"/>
        <sz val="9.0"/>
      </rPr>
      <t>MÊS 5</t>
    </r>
  </si>
  <si>
    <r>
      <rPr>
        <rFont val="SansSerif"/>
        <color rgb="FF000000"/>
        <sz val="7.0"/>
      </rPr>
      <t>Total parcela</t>
    </r>
  </si>
  <si>
    <r>
      <rPr>
        <rFont val="SansSerif"/>
        <color rgb="FF000000"/>
        <sz val="7.0"/>
      </rPr>
      <t>1</t>
    </r>
  </si>
  <si>
    <r>
      <rPr>
        <rFont val="Arial"/>
        <color rgb="FF000000"/>
        <sz val="7.0"/>
      </rPr>
      <t>Passarelas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</si>
</sst>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R$ #,##0.00"/>
    <numFmt numFmtId="165" formatCode="R$ ###,###,##0.00"/>
    <numFmt numFmtId="166" formatCode="#,##0.00%"/>
  </numFmts>
  <fonts count="17">
    <font>
      <sz val="11.0"/>
      <color theme="1"/>
      <name val="Calibri"/>
      <scheme val="minor"/>
    </font>
    <font>
      <sz val="11.0"/>
      <color theme="1"/>
      <name val="Calibri"/>
    </font>
    <font>
      <b/>
      <sz val="17.0"/>
      <color theme="1"/>
      <name val="Calibri"/>
      <scheme val="minor"/>
    </font>
    <font>
      <color theme="1"/>
      <name val="Calibri"/>
      <scheme val="minor"/>
    </font>
    <font>
      <b/>
      <sz val="7.0"/>
      <color rgb="FF000000"/>
      <name val="Arial"/>
    </font>
    <font>
      <b/>
      <sz val="6.0"/>
      <color rgb="FF000000"/>
      <name val="Arial"/>
    </font>
    <font>
      <b/>
      <sz val="8.0"/>
      <color rgb="FF000000"/>
      <name val="Arial"/>
    </font>
    <font/>
    <font>
      <b/>
      <color theme="1"/>
      <name val="Calibri"/>
      <scheme val="minor"/>
    </font>
    <font>
      <sz val="6.0"/>
      <color rgb="FF000000"/>
      <name val="Arial"/>
    </font>
    <font>
      <b/>
      <sz val="5.0"/>
      <color rgb="FF000000"/>
      <name val="Arial"/>
    </font>
    <font>
      <sz val="9.0"/>
      <color rgb="FF000000"/>
      <name val="SansSerif"/>
    </font>
    <font>
      <sz val="7.0"/>
      <color rgb="FF000000"/>
      <name val="SansSerif"/>
    </font>
    <font>
      <sz val="7.0"/>
      <color rgb="FF000000"/>
      <name val="Arial"/>
    </font>
    <font>
      <sz val="5.0"/>
      <color rgb="FF000000"/>
      <name val="Arial"/>
    </font>
    <font>
      <sz val="6.0"/>
      <color rgb="FF000000"/>
      <name val="SansSerif"/>
    </font>
    <font>
      <sz val="12.0"/>
      <color rgb="FFFF000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CCCCCC"/>
        <bgColor rgb="FFCCCCCC"/>
      </patternFill>
    </fill>
    <fill>
      <patternFill patternType="solid">
        <fgColor rgb="FFC2D69B"/>
        <bgColor rgb="FFC2D69B"/>
      </patternFill>
    </fill>
    <fill>
      <patternFill patternType="solid">
        <fgColor rgb="FFB6D7A8"/>
        <bgColor rgb="FFB6D7A8"/>
      </patternFill>
    </fill>
    <fill>
      <patternFill patternType="solid">
        <fgColor rgb="FFDFDFDF"/>
        <bgColor rgb="FFDFDFDF"/>
      </patternFill>
    </fill>
  </fills>
  <borders count="1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0" fillId="2" fontId="2" numFmtId="0" xfId="0" applyAlignment="1" applyFill="1" applyFont="1">
      <alignment horizontal="center" readingOrder="0" shrinkToFit="0" wrapText="1"/>
    </xf>
    <xf borderId="0" fillId="3" fontId="2" numFmtId="0" xfId="0" applyAlignment="1" applyFill="1" applyFont="1">
      <alignment readingOrder="0"/>
    </xf>
    <xf borderId="0" fillId="0" fontId="3" numFmtId="0" xfId="0" applyAlignment="1" applyFont="1">
      <alignment readingOrder="0"/>
    </xf>
    <xf borderId="0" fillId="0" fontId="4" numFmtId="0" xfId="0" applyAlignment="1" applyFont="1">
      <alignment horizontal="right" shrinkToFit="0" vertical="center" wrapText="1"/>
    </xf>
    <xf borderId="0" fillId="2" fontId="3" numFmtId="10" xfId="0" applyAlignment="1" applyFont="1" applyNumberFormat="1">
      <alignment readingOrder="0"/>
    </xf>
    <xf borderId="0" fillId="3" fontId="3" numFmtId="164" xfId="0" applyFont="1" applyNumberFormat="1"/>
    <xf borderId="1" fillId="4" fontId="5" numFmtId="0" xfId="0" applyAlignment="1" applyBorder="1" applyFill="1" applyFont="1">
      <alignment horizontal="center" shrinkToFit="0" vertical="center" wrapText="1"/>
    </xf>
    <xf borderId="1" fillId="2" fontId="6" numFmtId="0" xfId="0" applyAlignment="1" applyBorder="1" applyFont="1">
      <alignment horizontal="center" readingOrder="0"/>
    </xf>
    <xf borderId="1" fillId="5" fontId="6" numFmtId="0" xfId="0" applyAlignment="1" applyBorder="1" applyFill="1" applyFont="1">
      <alignment horizontal="center" readingOrder="0"/>
    </xf>
    <xf borderId="1" fillId="6" fontId="5" numFmtId="0" xfId="0" applyAlignment="1" applyBorder="1" applyFill="1" applyFont="1">
      <alignment horizontal="left" shrinkToFit="0" vertical="center" wrapText="1"/>
    </xf>
    <xf borderId="2" fillId="6" fontId="5" numFmtId="0" xfId="0" applyAlignment="1" applyBorder="1" applyFont="1">
      <alignment horizontal="left" shrinkToFit="0" vertical="center" wrapText="1"/>
    </xf>
    <xf borderId="3" fillId="0" fontId="7" numFmtId="0" xfId="0" applyBorder="1" applyFont="1"/>
    <xf borderId="4" fillId="0" fontId="7" numFmtId="0" xfId="0" applyBorder="1" applyFont="1"/>
    <xf borderId="1" fillId="6" fontId="5" numFmtId="164" xfId="0" applyAlignment="1" applyBorder="1" applyFont="1" applyNumberFormat="1">
      <alignment horizontal="right" shrinkToFit="0" vertical="center" wrapText="1"/>
    </xf>
    <xf borderId="0" fillId="6" fontId="3" numFmtId="10" xfId="0" applyFont="1" applyNumberFormat="1"/>
    <xf borderId="0" fillId="6" fontId="8" numFmtId="164" xfId="0" applyFont="1" applyNumberFormat="1"/>
    <xf borderId="1" fillId="0" fontId="5" numFmtId="0" xfId="0" applyAlignment="1" applyBorder="1" applyFont="1">
      <alignment horizontal="left" shrinkToFit="0" vertical="center" wrapText="1"/>
    </xf>
    <xf borderId="2" fillId="0" fontId="5" numFmtId="0" xfId="0" applyAlignment="1" applyBorder="1" applyFont="1">
      <alignment horizontal="left" shrinkToFit="0" vertical="center" wrapText="1"/>
    </xf>
    <xf borderId="1" fillId="0" fontId="5" numFmtId="164" xfId="0" applyAlignment="1" applyBorder="1" applyFont="1" applyNumberFormat="1">
      <alignment horizontal="right" shrinkToFit="0" vertical="center" wrapText="1"/>
    </xf>
    <xf borderId="0" fillId="2" fontId="3" numFmtId="10" xfId="0" applyFont="1" applyNumberFormat="1"/>
    <xf borderId="1" fillId="0" fontId="9" numFmtId="0" xfId="0" applyAlignment="1" applyBorder="1" applyFont="1">
      <alignment horizontal="left" shrinkToFit="0" vertical="center" wrapText="1"/>
    </xf>
    <xf borderId="1" fillId="0" fontId="9" numFmtId="0" xfId="0" applyAlignment="1" applyBorder="1" applyFont="1">
      <alignment horizontal="center" shrinkToFit="0" vertical="center" wrapText="1"/>
    </xf>
    <xf borderId="1" fillId="0" fontId="9" numFmtId="4" xfId="0" applyAlignment="1" applyBorder="1" applyFont="1" applyNumberFormat="1">
      <alignment horizontal="right" shrinkToFit="0" vertical="center" wrapText="1"/>
    </xf>
    <xf borderId="1" fillId="0" fontId="9" numFmtId="164" xfId="0" applyAlignment="1" applyBorder="1" applyFont="1" applyNumberFormat="1">
      <alignment horizontal="right" shrinkToFit="0" vertical="center" wrapText="1"/>
    </xf>
    <xf borderId="1" fillId="0" fontId="9" numFmtId="165" xfId="0" applyAlignment="1" applyBorder="1" applyFont="1" applyNumberFormat="1">
      <alignment horizontal="right" shrinkToFit="0" vertical="center" wrapText="1"/>
    </xf>
    <xf borderId="0" fillId="6" fontId="3" numFmtId="165" xfId="0" applyFont="1" applyNumberFormat="1"/>
    <xf borderId="0" fillId="0" fontId="10" numFmtId="0" xfId="0" applyAlignment="1" applyFont="1">
      <alignment horizontal="right" shrinkToFit="0" vertical="center" wrapText="1"/>
    </xf>
    <xf borderId="1" fillId="7" fontId="11" numFmtId="0" xfId="0" applyAlignment="1" applyBorder="1" applyFill="1" applyFont="1">
      <alignment horizontal="center" shrinkToFit="0" vertical="center" wrapText="1"/>
    </xf>
    <xf borderId="2" fillId="7" fontId="11" numFmtId="0" xfId="0" applyAlignment="1" applyBorder="1" applyFont="1">
      <alignment horizontal="center" shrinkToFit="0" vertical="center" wrapText="1"/>
    </xf>
    <xf borderId="1" fillId="7" fontId="12" numFmtId="0" xfId="0" applyAlignment="1" applyBorder="1" applyFont="1">
      <alignment horizontal="center" shrinkToFit="0" vertical="center" wrapText="1"/>
    </xf>
    <xf borderId="5" fillId="0" fontId="12" numFmtId="0" xfId="0" applyAlignment="1" applyBorder="1" applyFont="1">
      <alignment horizontal="left" shrinkToFit="0" vertical="center" wrapText="1"/>
    </xf>
    <xf borderId="5" fillId="0" fontId="13" numFmtId="0" xfId="0" applyAlignment="1" applyBorder="1" applyFont="1">
      <alignment horizontal="left" shrinkToFit="0" vertical="center" wrapText="1"/>
    </xf>
    <xf borderId="5" fillId="0" fontId="13" numFmtId="164" xfId="0" applyAlignment="1" applyBorder="1" applyFont="1" applyNumberFormat="1">
      <alignment horizontal="right" shrinkToFit="0" vertical="center" wrapText="1"/>
    </xf>
    <xf borderId="5" fillId="0" fontId="14" numFmtId="166" xfId="0" applyAlignment="1" applyBorder="1" applyFont="1" applyNumberFormat="1">
      <alignment horizontal="right" shrinkToFit="0" vertical="center" wrapText="1"/>
    </xf>
    <xf borderId="6" fillId="0" fontId="14" numFmtId="166" xfId="0" applyAlignment="1" applyBorder="1" applyFont="1" applyNumberFormat="1">
      <alignment horizontal="right" shrinkToFit="0" vertical="center" wrapText="1"/>
    </xf>
    <xf borderId="7" fillId="0" fontId="7" numFmtId="0" xfId="0" applyBorder="1" applyFont="1"/>
    <xf borderId="5" fillId="0" fontId="10" numFmtId="166" xfId="0" applyAlignment="1" applyBorder="1" applyFont="1" applyNumberFormat="1">
      <alignment horizontal="right" shrinkToFit="0" vertical="center" wrapText="1"/>
    </xf>
    <xf borderId="8" fillId="0" fontId="7" numFmtId="0" xfId="0" applyBorder="1" applyFont="1"/>
    <xf borderId="1" fillId="7" fontId="13" numFmtId="164" xfId="0" applyAlignment="1" applyBorder="1" applyFont="1" applyNumberFormat="1">
      <alignment horizontal="right" shrinkToFit="0" vertical="center" wrapText="1"/>
    </xf>
    <xf borderId="2" fillId="7" fontId="13" numFmtId="164" xfId="0" applyAlignment="1" applyBorder="1" applyFont="1" applyNumberFormat="1">
      <alignment horizontal="right" shrinkToFit="0" vertical="center" wrapText="1"/>
    </xf>
    <xf borderId="1" fillId="0" fontId="4" numFmtId="164" xfId="0" applyAlignment="1" applyBorder="1" applyFont="1" applyNumberFormat="1">
      <alignment horizontal="right" shrinkToFit="0" vertical="center" wrapText="1"/>
    </xf>
    <xf borderId="9" fillId="7" fontId="1" numFmtId="0" xfId="0" applyAlignment="1" applyBorder="1" applyFont="1">
      <alignment shrinkToFit="0" wrapText="1"/>
    </xf>
    <xf borderId="10" fillId="7" fontId="1" numFmtId="0" xfId="0" applyAlignment="1" applyBorder="1" applyFont="1">
      <alignment shrinkToFit="0" wrapText="1"/>
    </xf>
    <xf borderId="11" fillId="7" fontId="15" numFmtId="164" xfId="0" applyAlignment="1" applyBorder="1" applyFont="1" applyNumberFormat="1">
      <alignment horizontal="right" shrinkToFit="0" vertical="center" wrapText="1"/>
    </xf>
    <xf borderId="12" fillId="7" fontId="13" numFmtId="164" xfId="0" applyAlignment="1" applyBorder="1" applyFont="1" applyNumberFormat="1">
      <alignment horizontal="right" shrinkToFit="0" vertical="center" wrapText="1"/>
    </xf>
    <xf borderId="13" fillId="7" fontId="13" numFmtId="164" xfId="0" applyAlignment="1" applyBorder="1" applyFont="1" applyNumberFormat="1">
      <alignment horizontal="right" shrinkToFit="0" vertical="center" wrapText="1"/>
    </xf>
    <xf borderId="14" fillId="0" fontId="7" numFmtId="0" xfId="0" applyBorder="1" applyFont="1"/>
    <xf borderId="5" fillId="7" fontId="13" numFmtId="164" xfId="0" applyAlignment="1" applyBorder="1" applyFont="1" applyNumberFormat="1">
      <alignment horizontal="right" shrinkToFit="0" vertical="center" wrapText="1"/>
    </xf>
    <xf borderId="15" fillId="7" fontId="1" numFmtId="0" xfId="0" applyAlignment="1" applyBorder="1" applyFont="1">
      <alignment shrinkToFit="0" wrapText="1"/>
    </xf>
    <xf borderId="16" fillId="7" fontId="1" numFmtId="0" xfId="0" applyAlignment="1" applyBorder="1" applyFont="1">
      <alignment shrinkToFit="0" wrapText="1"/>
    </xf>
    <xf borderId="17" fillId="0" fontId="7" numFmtId="0" xfId="0" applyBorder="1" applyFont="1"/>
    <xf borderId="18" fillId="2" fontId="16" numFmtId="0" xfId="0" applyAlignment="1" applyBorder="1" applyFont="1">
      <alignment horizontal="center" readingOrder="0" shrinkToFit="0" vertical="bottom" wrapText="0"/>
    </xf>
    <xf borderId="18" fillId="0" fontId="7" numFmtId="0" xfId="0" applyBorder="1" applyFont="1"/>
    <xf borderId="0" fillId="3" fontId="3" numFmtId="10" xfId="0" applyFont="1" applyNumberFormat="1"/>
    <xf borderId="6" fillId="7" fontId="13" numFmtId="164" xfId="0" applyAlignment="1" applyBorder="1" applyFont="1" applyNumberFormat="1">
      <alignment horizontal="righ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7667625" cy="43434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7686675" cy="4343400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/>
    <pageSetUpPr/>
  </sheetPr>
  <sheetViews>
    <sheetView workbookViewId="0"/>
  </sheetViews>
  <sheetFormatPr customHeight="1" defaultColWidth="14.43" defaultRowHeight="15.0"/>
  <cols>
    <col customWidth="1" min="1" max="1" width="9.29"/>
    <col customWidth="1" min="2" max="2" width="10.29"/>
    <col customWidth="1" min="3" max="3" width="42.71"/>
    <col customWidth="1" min="4" max="4" width="9.29"/>
    <col customWidth="1" min="5" max="5" width="8.29"/>
    <col customWidth="1" min="6" max="6" width="10.29"/>
    <col customWidth="1" min="7" max="8" width="12.43"/>
    <col customWidth="1" min="9" max="9" width="20.43"/>
    <col customWidth="1" min="10" max="10" width="25.57"/>
    <col customWidth="1" min="11" max="26" width="8.71"/>
  </cols>
  <sheetData>
    <row r="1" ht="342.0" customHeight="1">
      <c r="A1" s="1"/>
      <c r="I1" s="2" t="s">
        <v>0</v>
      </c>
      <c r="J1" s="3" t="s">
        <v>1</v>
      </c>
      <c r="K1" s="4"/>
      <c r="L1" s="4"/>
    </row>
    <row r="2" ht="39.0" customHeight="1">
      <c r="A2" s="1"/>
      <c r="B2" s="5" t="s">
        <v>2</v>
      </c>
      <c r="H2" s="1"/>
      <c r="I2" s="6">
        <v>0.0</v>
      </c>
      <c r="J2" s="7">
        <f>J47</f>
        <v>249592.08</v>
      </c>
    </row>
    <row r="3" ht="21.75" customHeight="1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9" t="s">
        <v>11</v>
      </c>
      <c r="J3" s="10" t="s">
        <v>12</v>
      </c>
    </row>
    <row r="4" ht="19.5" customHeight="1">
      <c r="A4" s="11" t="s">
        <v>13</v>
      </c>
      <c r="B4" s="12" t="s">
        <v>14</v>
      </c>
      <c r="C4" s="13"/>
      <c r="D4" s="13"/>
      <c r="E4" s="13"/>
      <c r="F4" s="13"/>
      <c r="G4" s="14"/>
      <c r="H4" s="15">
        <v>249592.08</v>
      </c>
      <c r="I4" s="16">
        <f t="shared" ref="I4:I47" si="1">$I$2</f>
        <v>0</v>
      </c>
      <c r="J4" s="17">
        <f t="shared" ref="J4:J47" si="2">H4-(H4*I4)</f>
        <v>249592.08</v>
      </c>
    </row>
    <row r="5" ht="19.5" customHeight="1">
      <c r="A5" s="18" t="s">
        <v>15</v>
      </c>
      <c r="B5" s="19" t="s">
        <v>16</v>
      </c>
      <c r="C5" s="13"/>
      <c r="D5" s="13"/>
      <c r="E5" s="13"/>
      <c r="F5" s="13"/>
      <c r="G5" s="14"/>
      <c r="H5" s="20">
        <v>22508.38</v>
      </c>
      <c r="I5" s="21">
        <f t="shared" si="1"/>
        <v>0</v>
      </c>
      <c r="J5" s="17">
        <f t="shared" si="2"/>
        <v>22508.38</v>
      </c>
    </row>
    <row r="6">
      <c r="A6" s="22" t="s">
        <v>17</v>
      </c>
      <c r="B6" s="23" t="s">
        <v>18</v>
      </c>
      <c r="C6" s="22" t="s">
        <v>19</v>
      </c>
      <c r="D6" s="23" t="s">
        <v>20</v>
      </c>
      <c r="E6" s="23" t="s">
        <v>21</v>
      </c>
      <c r="F6" s="24">
        <v>2.0</v>
      </c>
      <c r="G6" s="25">
        <v>577.58</v>
      </c>
      <c r="H6" s="26">
        <v>1155.16</v>
      </c>
      <c r="I6" s="21">
        <f t="shared" si="1"/>
        <v>0</v>
      </c>
      <c r="J6" s="27">
        <f t="shared" si="2"/>
        <v>1155.16</v>
      </c>
    </row>
    <row r="7">
      <c r="A7" s="22" t="s">
        <v>22</v>
      </c>
      <c r="B7" s="23" t="s">
        <v>23</v>
      </c>
      <c r="C7" s="22" t="s">
        <v>24</v>
      </c>
      <c r="D7" s="23" t="s">
        <v>25</v>
      </c>
      <c r="E7" s="23" t="s">
        <v>26</v>
      </c>
      <c r="F7" s="24">
        <v>5.0</v>
      </c>
      <c r="G7" s="25">
        <v>1451.1</v>
      </c>
      <c r="H7" s="26">
        <v>7255.5</v>
      </c>
      <c r="I7" s="21">
        <f t="shared" si="1"/>
        <v>0</v>
      </c>
      <c r="J7" s="27">
        <f t="shared" si="2"/>
        <v>7255.5</v>
      </c>
    </row>
    <row r="8">
      <c r="A8" s="22" t="s">
        <v>27</v>
      </c>
      <c r="B8" s="23" t="s">
        <v>28</v>
      </c>
      <c r="C8" s="22" t="s">
        <v>29</v>
      </c>
      <c r="D8" s="23" t="s">
        <v>30</v>
      </c>
      <c r="E8" s="23" t="s">
        <v>31</v>
      </c>
      <c r="F8" s="24">
        <v>6.0</v>
      </c>
      <c r="G8" s="25">
        <v>682.37</v>
      </c>
      <c r="H8" s="26">
        <v>4094.22</v>
      </c>
      <c r="I8" s="21">
        <f t="shared" si="1"/>
        <v>0</v>
      </c>
      <c r="J8" s="27">
        <f t="shared" si="2"/>
        <v>4094.22</v>
      </c>
    </row>
    <row r="9">
      <c r="A9" s="22" t="s">
        <v>32</v>
      </c>
      <c r="B9" s="23" t="s">
        <v>33</v>
      </c>
      <c r="C9" s="22" t="s">
        <v>34</v>
      </c>
      <c r="D9" s="23" t="s">
        <v>35</v>
      </c>
      <c r="E9" s="23" t="s">
        <v>36</v>
      </c>
      <c r="F9" s="24">
        <v>30.0</v>
      </c>
      <c r="G9" s="25">
        <v>155.95</v>
      </c>
      <c r="H9" s="26">
        <v>4678.5</v>
      </c>
      <c r="I9" s="21">
        <f t="shared" si="1"/>
        <v>0</v>
      </c>
      <c r="J9" s="27">
        <f t="shared" si="2"/>
        <v>4678.5</v>
      </c>
    </row>
    <row r="10">
      <c r="A10" s="22" t="s">
        <v>37</v>
      </c>
      <c r="B10" s="23" t="s">
        <v>38</v>
      </c>
      <c r="C10" s="22" t="s">
        <v>39</v>
      </c>
      <c r="D10" s="23" t="s">
        <v>40</v>
      </c>
      <c r="E10" s="23" t="s">
        <v>41</v>
      </c>
      <c r="F10" s="24">
        <v>60.0</v>
      </c>
      <c r="G10" s="25">
        <v>88.75</v>
      </c>
      <c r="H10" s="26">
        <v>5325.0</v>
      </c>
      <c r="I10" s="21">
        <f t="shared" si="1"/>
        <v>0</v>
      </c>
      <c r="J10" s="27">
        <f t="shared" si="2"/>
        <v>5325</v>
      </c>
    </row>
    <row r="11" ht="19.5" customHeight="1">
      <c r="A11" s="18" t="s">
        <v>42</v>
      </c>
      <c r="B11" s="19" t="s">
        <v>43</v>
      </c>
      <c r="C11" s="13"/>
      <c r="D11" s="13"/>
      <c r="E11" s="13"/>
      <c r="F11" s="13"/>
      <c r="G11" s="14"/>
      <c r="H11" s="20">
        <v>180790.84</v>
      </c>
      <c r="I11" s="21">
        <f t="shared" si="1"/>
        <v>0</v>
      </c>
      <c r="J11" s="17">
        <f t="shared" si="2"/>
        <v>180790.84</v>
      </c>
    </row>
    <row r="12">
      <c r="A12" s="22" t="s">
        <v>44</v>
      </c>
      <c r="B12" s="23" t="s">
        <v>45</v>
      </c>
      <c r="C12" s="22" t="s">
        <v>46</v>
      </c>
      <c r="D12" s="23" t="s">
        <v>47</v>
      </c>
      <c r="E12" s="23" t="s">
        <v>48</v>
      </c>
      <c r="F12" s="24">
        <v>7.32</v>
      </c>
      <c r="G12" s="25">
        <v>130.4</v>
      </c>
      <c r="H12" s="26">
        <v>954.53</v>
      </c>
      <c r="I12" s="21">
        <f t="shared" si="1"/>
        <v>0</v>
      </c>
      <c r="J12" s="27">
        <f t="shared" si="2"/>
        <v>954.53</v>
      </c>
    </row>
    <row r="13">
      <c r="A13" s="22" t="s">
        <v>49</v>
      </c>
      <c r="B13" s="23" t="s">
        <v>50</v>
      </c>
      <c r="C13" s="22" t="s">
        <v>51</v>
      </c>
      <c r="D13" s="23" t="s">
        <v>52</v>
      </c>
      <c r="E13" s="23" t="s">
        <v>53</v>
      </c>
      <c r="F13" s="24">
        <v>7.32</v>
      </c>
      <c r="G13" s="25">
        <v>967.13</v>
      </c>
      <c r="H13" s="26">
        <v>7079.39</v>
      </c>
      <c r="I13" s="21">
        <f t="shared" si="1"/>
        <v>0</v>
      </c>
      <c r="J13" s="27">
        <f t="shared" si="2"/>
        <v>7079.39</v>
      </c>
    </row>
    <row r="14">
      <c r="A14" s="22" t="s">
        <v>54</v>
      </c>
      <c r="B14" s="23" t="s">
        <v>55</v>
      </c>
      <c r="C14" s="22" t="s">
        <v>56</v>
      </c>
      <c r="D14" s="23" t="s">
        <v>57</v>
      </c>
      <c r="E14" s="23" t="s">
        <v>58</v>
      </c>
      <c r="F14" s="24">
        <v>362.15</v>
      </c>
      <c r="G14" s="25">
        <v>163.26</v>
      </c>
      <c r="H14" s="26">
        <v>59124.61</v>
      </c>
      <c r="I14" s="21">
        <f t="shared" si="1"/>
        <v>0</v>
      </c>
      <c r="J14" s="27">
        <f t="shared" si="2"/>
        <v>59124.61</v>
      </c>
    </row>
    <row r="15">
      <c r="A15" s="22" t="s">
        <v>59</v>
      </c>
      <c r="B15" s="23" t="s">
        <v>60</v>
      </c>
      <c r="C15" s="22" t="s">
        <v>61</v>
      </c>
      <c r="D15" s="23" t="s">
        <v>62</v>
      </c>
      <c r="E15" s="23" t="s">
        <v>63</v>
      </c>
      <c r="F15" s="24">
        <v>2935.33</v>
      </c>
      <c r="G15" s="25">
        <v>21.79</v>
      </c>
      <c r="H15" s="26">
        <v>63960.84</v>
      </c>
      <c r="I15" s="21">
        <f t="shared" si="1"/>
        <v>0</v>
      </c>
      <c r="J15" s="27">
        <f t="shared" si="2"/>
        <v>63960.84</v>
      </c>
    </row>
    <row r="16">
      <c r="A16" s="22" t="s">
        <v>64</v>
      </c>
      <c r="B16" s="23" t="s">
        <v>65</v>
      </c>
      <c r="C16" s="22" t="s">
        <v>66</v>
      </c>
      <c r="D16" s="23" t="s">
        <v>67</v>
      </c>
      <c r="E16" s="23" t="s">
        <v>68</v>
      </c>
      <c r="F16" s="24">
        <v>731.71</v>
      </c>
      <c r="G16" s="25">
        <v>3.07</v>
      </c>
      <c r="H16" s="26">
        <v>2246.35</v>
      </c>
      <c r="I16" s="21">
        <f t="shared" si="1"/>
        <v>0</v>
      </c>
      <c r="J16" s="27">
        <f t="shared" si="2"/>
        <v>2246.35</v>
      </c>
    </row>
    <row r="17">
      <c r="A17" s="22" t="s">
        <v>69</v>
      </c>
      <c r="B17" s="23" t="s">
        <v>70</v>
      </c>
      <c r="C17" s="22" t="s">
        <v>71</v>
      </c>
      <c r="D17" s="23" t="s">
        <v>72</v>
      </c>
      <c r="E17" s="23" t="s">
        <v>73</v>
      </c>
      <c r="F17" s="24">
        <v>231.34</v>
      </c>
      <c r="G17" s="25">
        <v>20.24</v>
      </c>
      <c r="H17" s="26">
        <v>4682.32</v>
      </c>
      <c r="I17" s="21">
        <f t="shared" si="1"/>
        <v>0</v>
      </c>
      <c r="J17" s="27">
        <f t="shared" si="2"/>
        <v>4682.32</v>
      </c>
    </row>
    <row r="18">
      <c r="A18" s="22" t="s">
        <v>74</v>
      </c>
      <c r="B18" s="23" t="s">
        <v>75</v>
      </c>
      <c r="C18" s="22" t="s">
        <v>76</v>
      </c>
      <c r="D18" s="23" t="s">
        <v>77</v>
      </c>
      <c r="E18" s="23" t="s">
        <v>78</v>
      </c>
      <c r="F18" s="24">
        <v>750.0</v>
      </c>
      <c r="G18" s="25">
        <v>15.73</v>
      </c>
      <c r="H18" s="26">
        <v>11797.5</v>
      </c>
      <c r="I18" s="21">
        <f t="shared" si="1"/>
        <v>0</v>
      </c>
      <c r="J18" s="27">
        <f t="shared" si="2"/>
        <v>11797.5</v>
      </c>
    </row>
    <row r="19">
      <c r="A19" s="22" t="s">
        <v>79</v>
      </c>
      <c r="B19" s="23" t="s">
        <v>80</v>
      </c>
      <c r="C19" s="22" t="s">
        <v>81</v>
      </c>
      <c r="D19" s="23" t="s">
        <v>82</v>
      </c>
      <c r="E19" s="23" t="s">
        <v>83</v>
      </c>
      <c r="F19" s="24">
        <v>375.0</v>
      </c>
      <c r="G19" s="25">
        <v>15.04</v>
      </c>
      <c r="H19" s="26">
        <v>5640.0</v>
      </c>
      <c r="I19" s="21">
        <f t="shared" si="1"/>
        <v>0</v>
      </c>
      <c r="J19" s="27">
        <f t="shared" si="2"/>
        <v>5640</v>
      </c>
    </row>
    <row r="20">
      <c r="A20" s="22" t="s">
        <v>84</v>
      </c>
      <c r="B20" s="23" t="s">
        <v>85</v>
      </c>
      <c r="C20" s="22" t="s">
        <v>86</v>
      </c>
      <c r="D20" s="23" t="s">
        <v>87</v>
      </c>
      <c r="E20" s="23" t="s">
        <v>88</v>
      </c>
      <c r="F20" s="24">
        <v>155.0</v>
      </c>
      <c r="G20" s="25">
        <v>163.26</v>
      </c>
      <c r="H20" s="26">
        <v>25305.3</v>
      </c>
      <c r="I20" s="21">
        <f t="shared" si="1"/>
        <v>0</v>
      </c>
      <c r="J20" s="27">
        <f t="shared" si="2"/>
        <v>25305.3</v>
      </c>
    </row>
    <row r="21" ht="19.5" customHeight="1">
      <c r="A21" s="18" t="s">
        <v>89</v>
      </c>
      <c r="B21" s="19" t="s">
        <v>90</v>
      </c>
      <c r="C21" s="13"/>
      <c r="D21" s="13"/>
      <c r="E21" s="13"/>
      <c r="F21" s="13"/>
      <c r="G21" s="14"/>
      <c r="H21" s="20">
        <v>16337.46</v>
      </c>
      <c r="I21" s="21">
        <f t="shared" si="1"/>
        <v>0</v>
      </c>
      <c r="J21" s="17">
        <f t="shared" si="2"/>
        <v>16337.46</v>
      </c>
    </row>
    <row r="22" ht="15.75" customHeight="1">
      <c r="A22" s="22" t="s">
        <v>91</v>
      </c>
      <c r="B22" s="23" t="s">
        <v>92</v>
      </c>
      <c r="C22" s="22" t="s">
        <v>93</v>
      </c>
      <c r="D22" s="23" t="s">
        <v>94</v>
      </c>
      <c r="E22" s="23" t="s">
        <v>95</v>
      </c>
      <c r="F22" s="24">
        <v>35.0</v>
      </c>
      <c r="G22" s="25">
        <v>91.86</v>
      </c>
      <c r="H22" s="26">
        <v>3215.1</v>
      </c>
      <c r="I22" s="21">
        <f t="shared" si="1"/>
        <v>0</v>
      </c>
      <c r="J22" s="27">
        <f t="shared" si="2"/>
        <v>3215.1</v>
      </c>
    </row>
    <row r="23" ht="15.75" customHeight="1">
      <c r="A23" s="22" t="s">
        <v>96</v>
      </c>
      <c r="B23" s="23" t="s">
        <v>97</v>
      </c>
      <c r="C23" s="22" t="s">
        <v>98</v>
      </c>
      <c r="D23" s="23" t="s">
        <v>99</v>
      </c>
      <c r="E23" s="23" t="s">
        <v>100</v>
      </c>
      <c r="F23" s="24">
        <v>27.0</v>
      </c>
      <c r="G23" s="25">
        <v>73.98</v>
      </c>
      <c r="H23" s="26">
        <v>1997.46</v>
      </c>
      <c r="I23" s="21">
        <f t="shared" si="1"/>
        <v>0</v>
      </c>
      <c r="J23" s="27">
        <f t="shared" si="2"/>
        <v>1997.46</v>
      </c>
    </row>
    <row r="24" ht="15.75" customHeight="1">
      <c r="A24" s="22" t="s">
        <v>101</v>
      </c>
      <c r="B24" s="23" t="s">
        <v>102</v>
      </c>
      <c r="C24" s="22" t="s">
        <v>103</v>
      </c>
      <c r="D24" s="23" t="s">
        <v>104</v>
      </c>
      <c r="E24" s="23" t="s">
        <v>105</v>
      </c>
      <c r="F24" s="24">
        <v>24.0</v>
      </c>
      <c r="G24" s="25">
        <v>45.39</v>
      </c>
      <c r="H24" s="26">
        <v>1089.36</v>
      </c>
      <c r="I24" s="21">
        <f t="shared" si="1"/>
        <v>0</v>
      </c>
      <c r="J24" s="27">
        <f t="shared" si="2"/>
        <v>1089.36</v>
      </c>
    </row>
    <row r="25" ht="15.75" customHeight="1">
      <c r="A25" s="22" t="s">
        <v>106</v>
      </c>
      <c r="B25" s="23" t="s">
        <v>107</v>
      </c>
      <c r="C25" s="22" t="s">
        <v>108</v>
      </c>
      <c r="D25" s="23" t="s">
        <v>109</v>
      </c>
      <c r="E25" s="23" t="s">
        <v>110</v>
      </c>
      <c r="F25" s="24">
        <v>6.0</v>
      </c>
      <c r="G25" s="25">
        <v>1006.81</v>
      </c>
      <c r="H25" s="26">
        <v>6040.86</v>
      </c>
      <c r="I25" s="21">
        <f t="shared" si="1"/>
        <v>0</v>
      </c>
      <c r="J25" s="27">
        <f t="shared" si="2"/>
        <v>6040.86</v>
      </c>
    </row>
    <row r="26" ht="15.75" customHeight="1">
      <c r="A26" s="22" t="s">
        <v>111</v>
      </c>
      <c r="B26" s="23" t="s">
        <v>112</v>
      </c>
      <c r="C26" s="22" t="s">
        <v>113</v>
      </c>
      <c r="D26" s="23" t="s">
        <v>114</v>
      </c>
      <c r="E26" s="23" t="s">
        <v>115</v>
      </c>
      <c r="F26" s="24">
        <v>6.0</v>
      </c>
      <c r="G26" s="25">
        <v>120.13</v>
      </c>
      <c r="H26" s="26">
        <v>720.78</v>
      </c>
      <c r="I26" s="21">
        <f t="shared" si="1"/>
        <v>0</v>
      </c>
      <c r="J26" s="27">
        <f t="shared" si="2"/>
        <v>720.78</v>
      </c>
    </row>
    <row r="27" ht="15.75" customHeight="1">
      <c r="A27" s="22" t="s">
        <v>116</v>
      </c>
      <c r="B27" s="23" t="s">
        <v>117</v>
      </c>
      <c r="C27" s="22" t="s">
        <v>118</v>
      </c>
      <c r="D27" s="23" t="s">
        <v>119</v>
      </c>
      <c r="E27" s="23" t="s">
        <v>120</v>
      </c>
      <c r="F27" s="24">
        <v>34.0</v>
      </c>
      <c r="G27" s="25">
        <v>67.35</v>
      </c>
      <c r="H27" s="26">
        <v>2289.9</v>
      </c>
      <c r="I27" s="21">
        <f t="shared" si="1"/>
        <v>0</v>
      </c>
      <c r="J27" s="27">
        <f t="shared" si="2"/>
        <v>2289.9</v>
      </c>
    </row>
    <row r="28" ht="15.75" customHeight="1">
      <c r="A28" s="22" t="s">
        <v>121</v>
      </c>
      <c r="B28" s="23" t="s">
        <v>122</v>
      </c>
      <c r="C28" s="22" t="s">
        <v>123</v>
      </c>
      <c r="D28" s="23" t="s">
        <v>124</v>
      </c>
      <c r="E28" s="23" t="s">
        <v>125</v>
      </c>
      <c r="F28" s="24">
        <v>12.0</v>
      </c>
      <c r="G28" s="25">
        <v>82.0</v>
      </c>
      <c r="H28" s="26">
        <v>984.0</v>
      </c>
      <c r="I28" s="21">
        <f t="shared" si="1"/>
        <v>0</v>
      </c>
      <c r="J28" s="27">
        <f t="shared" si="2"/>
        <v>984</v>
      </c>
    </row>
    <row r="29" ht="19.5" customHeight="1">
      <c r="A29" s="18" t="s">
        <v>126</v>
      </c>
      <c r="B29" s="19" t="s">
        <v>127</v>
      </c>
      <c r="C29" s="13"/>
      <c r="D29" s="13"/>
      <c r="E29" s="13"/>
      <c r="F29" s="13"/>
      <c r="G29" s="14"/>
      <c r="H29" s="20">
        <v>26882.09</v>
      </c>
      <c r="I29" s="21">
        <f t="shared" si="1"/>
        <v>0</v>
      </c>
      <c r="J29" s="17">
        <f t="shared" si="2"/>
        <v>26882.09</v>
      </c>
    </row>
    <row r="30" ht="15.75" customHeight="1">
      <c r="A30" s="22" t="s">
        <v>128</v>
      </c>
      <c r="B30" s="23" t="s">
        <v>129</v>
      </c>
      <c r="C30" s="22" t="s">
        <v>130</v>
      </c>
      <c r="D30" s="23" t="s">
        <v>131</v>
      </c>
      <c r="E30" s="23" t="s">
        <v>132</v>
      </c>
      <c r="F30" s="24">
        <v>56.0</v>
      </c>
      <c r="G30" s="25">
        <v>105.93</v>
      </c>
      <c r="H30" s="26">
        <v>5932.08</v>
      </c>
      <c r="I30" s="21">
        <f t="shared" si="1"/>
        <v>0</v>
      </c>
      <c r="J30" s="27">
        <f t="shared" si="2"/>
        <v>5932.08</v>
      </c>
    </row>
    <row r="31" ht="15.75" customHeight="1">
      <c r="A31" s="22" t="s">
        <v>133</v>
      </c>
      <c r="B31" s="23" t="s">
        <v>134</v>
      </c>
      <c r="C31" s="22" t="s">
        <v>135</v>
      </c>
      <c r="D31" s="23" t="s">
        <v>136</v>
      </c>
      <c r="E31" s="23" t="s">
        <v>137</v>
      </c>
      <c r="F31" s="24">
        <v>38.0</v>
      </c>
      <c r="G31" s="25">
        <v>57.71</v>
      </c>
      <c r="H31" s="26">
        <v>2192.98</v>
      </c>
      <c r="I31" s="21">
        <f t="shared" si="1"/>
        <v>0</v>
      </c>
      <c r="J31" s="27">
        <f t="shared" si="2"/>
        <v>2192.98</v>
      </c>
    </row>
    <row r="32" ht="15.75" customHeight="1">
      <c r="A32" s="22" t="s">
        <v>138</v>
      </c>
      <c r="B32" s="23" t="s">
        <v>139</v>
      </c>
      <c r="C32" s="22" t="s">
        <v>140</v>
      </c>
      <c r="D32" s="23" t="s">
        <v>141</v>
      </c>
      <c r="E32" s="23" t="s">
        <v>142</v>
      </c>
      <c r="F32" s="24">
        <v>56.0</v>
      </c>
      <c r="G32" s="25">
        <v>297.62</v>
      </c>
      <c r="H32" s="26">
        <v>16666.72</v>
      </c>
      <c r="I32" s="21">
        <f t="shared" si="1"/>
        <v>0</v>
      </c>
      <c r="J32" s="27">
        <f t="shared" si="2"/>
        <v>16666.72</v>
      </c>
    </row>
    <row r="33" ht="15.75" customHeight="1">
      <c r="A33" s="22" t="s">
        <v>143</v>
      </c>
      <c r="B33" s="23" t="s">
        <v>144</v>
      </c>
      <c r="C33" s="22" t="s">
        <v>145</v>
      </c>
      <c r="D33" s="23" t="s">
        <v>146</v>
      </c>
      <c r="E33" s="23" t="s">
        <v>147</v>
      </c>
      <c r="F33" s="24">
        <v>25.0</v>
      </c>
      <c r="G33" s="25">
        <v>21.91</v>
      </c>
      <c r="H33" s="26">
        <v>547.75</v>
      </c>
      <c r="I33" s="21">
        <f t="shared" si="1"/>
        <v>0</v>
      </c>
      <c r="J33" s="27">
        <f t="shared" si="2"/>
        <v>547.75</v>
      </c>
    </row>
    <row r="34" ht="15.75" customHeight="1">
      <c r="A34" s="22" t="s">
        <v>148</v>
      </c>
      <c r="B34" s="23" t="s">
        <v>149</v>
      </c>
      <c r="C34" s="22" t="s">
        <v>150</v>
      </c>
      <c r="D34" s="23" t="s">
        <v>151</v>
      </c>
      <c r="E34" s="23" t="s">
        <v>152</v>
      </c>
      <c r="F34" s="24">
        <v>8.0</v>
      </c>
      <c r="G34" s="25">
        <v>192.82</v>
      </c>
      <c r="H34" s="26">
        <v>1542.56</v>
      </c>
      <c r="I34" s="21">
        <f t="shared" si="1"/>
        <v>0</v>
      </c>
      <c r="J34" s="27">
        <f t="shared" si="2"/>
        <v>1542.56</v>
      </c>
    </row>
    <row r="35" ht="19.5" customHeight="1">
      <c r="A35" s="18" t="s">
        <v>153</v>
      </c>
      <c r="B35" s="19" t="s">
        <v>154</v>
      </c>
      <c r="C35" s="13"/>
      <c r="D35" s="13"/>
      <c r="E35" s="13"/>
      <c r="F35" s="13"/>
      <c r="G35" s="14"/>
      <c r="H35" s="20">
        <v>3073.31</v>
      </c>
      <c r="I35" s="21">
        <f t="shared" si="1"/>
        <v>0</v>
      </c>
      <c r="J35" s="17">
        <f t="shared" si="2"/>
        <v>3073.31</v>
      </c>
    </row>
    <row r="36" ht="15.75" customHeight="1">
      <c r="A36" s="22" t="s">
        <v>155</v>
      </c>
      <c r="B36" s="23" t="s">
        <v>156</v>
      </c>
      <c r="C36" s="22" t="s">
        <v>157</v>
      </c>
      <c r="D36" s="23" t="s">
        <v>158</v>
      </c>
      <c r="E36" s="23" t="s">
        <v>159</v>
      </c>
      <c r="F36" s="24">
        <v>4.0</v>
      </c>
      <c r="G36" s="25">
        <v>34.39</v>
      </c>
      <c r="H36" s="26">
        <v>137.56</v>
      </c>
      <c r="I36" s="21">
        <f t="shared" si="1"/>
        <v>0</v>
      </c>
      <c r="J36" s="27">
        <f t="shared" si="2"/>
        <v>137.56</v>
      </c>
    </row>
    <row r="37" ht="15.75" customHeight="1">
      <c r="A37" s="22" t="s">
        <v>160</v>
      </c>
      <c r="B37" s="23" t="s">
        <v>161</v>
      </c>
      <c r="C37" s="22" t="s">
        <v>162</v>
      </c>
      <c r="D37" s="23" t="s">
        <v>163</v>
      </c>
      <c r="E37" s="23" t="s">
        <v>164</v>
      </c>
      <c r="F37" s="24">
        <v>2.0</v>
      </c>
      <c r="G37" s="25">
        <v>79.67</v>
      </c>
      <c r="H37" s="26">
        <v>159.34</v>
      </c>
      <c r="I37" s="21">
        <f t="shared" si="1"/>
        <v>0</v>
      </c>
      <c r="J37" s="27">
        <f t="shared" si="2"/>
        <v>159.34</v>
      </c>
    </row>
    <row r="38" ht="15.75" customHeight="1">
      <c r="A38" s="22" t="s">
        <v>165</v>
      </c>
      <c r="B38" s="23" t="s">
        <v>166</v>
      </c>
      <c r="C38" s="22" t="s">
        <v>167</v>
      </c>
      <c r="D38" s="23" t="s">
        <v>168</v>
      </c>
      <c r="E38" s="23" t="s">
        <v>169</v>
      </c>
      <c r="F38" s="24">
        <v>1.0</v>
      </c>
      <c r="G38" s="25">
        <v>1359.78</v>
      </c>
      <c r="H38" s="26">
        <v>1359.78</v>
      </c>
      <c r="I38" s="21">
        <f t="shared" si="1"/>
        <v>0</v>
      </c>
      <c r="J38" s="27">
        <f t="shared" si="2"/>
        <v>1359.78</v>
      </c>
    </row>
    <row r="39" ht="15.75" customHeight="1">
      <c r="A39" s="22" t="s">
        <v>170</v>
      </c>
      <c r="B39" s="23" t="s">
        <v>171</v>
      </c>
      <c r="C39" s="22" t="s">
        <v>172</v>
      </c>
      <c r="D39" s="23" t="s">
        <v>173</v>
      </c>
      <c r="E39" s="23" t="s">
        <v>174</v>
      </c>
      <c r="F39" s="24">
        <v>1.3</v>
      </c>
      <c r="G39" s="25">
        <v>72.36</v>
      </c>
      <c r="H39" s="26">
        <v>94.07</v>
      </c>
      <c r="I39" s="21">
        <f t="shared" si="1"/>
        <v>0</v>
      </c>
      <c r="J39" s="27">
        <f t="shared" si="2"/>
        <v>94.07</v>
      </c>
    </row>
    <row r="40" ht="15.75" customHeight="1">
      <c r="A40" s="22" t="s">
        <v>175</v>
      </c>
      <c r="B40" s="23" t="s">
        <v>176</v>
      </c>
      <c r="C40" s="22" t="s">
        <v>177</v>
      </c>
      <c r="D40" s="23" t="s">
        <v>178</v>
      </c>
      <c r="E40" s="23" t="s">
        <v>179</v>
      </c>
      <c r="F40" s="24">
        <v>1.0</v>
      </c>
      <c r="G40" s="25">
        <v>147.89</v>
      </c>
      <c r="H40" s="26">
        <v>147.89</v>
      </c>
      <c r="I40" s="21">
        <f t="shared" si="1"/>
        <v>0</v>
      </c>
      <c r="J40" s="27">
        <f t="shared" si="2"/>
        <v>147.89</v>
      </c>
    </row>
    <row r="41" ht="15.75" customHeight="1">
      <c r="A41" s="22" t="s">
        <v>180</v>
      </c>
      <c r="B41" s="23" t="s">
        <v>181</v>
      </c>
      <c r="C41" s="22" t="s">
        <v>182</v>
      </c>
      <c r="D41" s="23" t="s">
        <v>183</v>
      </c>
      <c r="E41" s="23" t="s">
        <v>184</v>
      </c>
      <c r="F41" s="24">
        <v>1.3</v>
      </c>
      <c r="G41" s="25">
        <v>5.37</v>
      </c>
      <c r="H41" s="26">
        <v>6.98</v>
      </c>
      <c r="I41" s="21">
        <f t="shared" si="1"/>
        <v>0</v>
      </c>
      <c r="J41" s="27">
        <f t="shared" si="2"/>
        <v>6.98</v>
      </c>
    </row>
    <row r="42" ht="15.75" customHeight="1">
      <c r="A42" s="22" t="s">
        <v>185</v>
      </c>
      <c r="B42" s="23" t="s">
        <v>186</v>
      </c>
      <c r="C42" s="22" t="s">
        <v>187</v>
      </c>
      <c r="D42" s="23" t="s">
        <v>188</v>
      </c>
      <c r="E42" s="23" t="s">
        <v>189</v>
      </c>
      <c r="F42" s="24">
        <v>1.3</v>
      </c>
      <c r="G42" s="25">
        <v>21.16</v>
      </c>
      <c r="H42" s="26">
        <v>27.51</v>
      </c>
      <c r="I42" s="21">
        <f t="shared" si="1"/>
        <v>0</v>
      </c>
      <c r="J42" s="27">
        <f t="shared" si="2"/>
        <v>27.51</v>
      </c>
    </row>
    <row r="43" ht="15.75" customHeight="1">
      <c r="A43" s="22" t="s">
        <v>190</v>
      </c>
      <c r="B43" s="23" t="s">
        <v>191</v>
      </c>
      <c r="C43" s="22" t="s">
        <v>192</v>
      </c>
      <c r="D43" s="23" t="s">
        <v>193</v>
      </c>
      <c r="E43" s="23" t="s">
        <v>194</v>
      </c>
      <c r="F43" s="24">
        <v>1.3</v>
      </c>
      <c r="G43" s="25">
        <v>18.6</v>
      </c>
      <c r="H43" s="26">
        <v>24.18</v>
      </c>
      <c r="I43" s="21">
        <f t="shared" si="1"/>
        <v>0</v>
      </c>
      <c r="J43" s="27">
        <f t="shared" si="2"/>
        <v>24.18</v>
      </c>
    </row>
    <row r="44" ht="15.75" customHeight="1">
      <c r="A44" s="22" t="s">
        <v>195</v>
      </c>
      <c r="B44" s="23" t="s">
        <v>196</v>
      </c>
      <c r="C44" s="22" t="s">
        <v>197</v>
      </c>
      <c r="D44" s="23" t="s">
        <v>198</v>
      </c>
      <c r="E44" s="23" t="s">
        <v>199</v>
      </c>
      <c r="F44" s="24">
        <v>400.0</v>
      </c>
      <c r="G44" s="25">
        <v>2.79</v>
      </c>
      <c r="H44" s="26">
        <v>1116.0</v>
      </c>
      <c r="I44" s="21">
        <f t="shared" si="1"/>
        <v>0</v>
      </c>
      <c r="J44" s="27">
        <f t="shared" si="2"/>
        <v>1116</v>
      </c>
    </row>
    <row r="45" ht="15.0" customHeight="1">
      <c r="A45" s="1"/>
      <c r="B45" s="1"/>
      <c r="C45" s="1"/>
      <c r="D45" s="1"/>
      <c r="E45" s="1"/>
      <c r="F45" s="28" t="s">
        <v>200</v>
      </c>
      <c r="H45" s="20">
        <v>49812.3</v>
      </c>
      <c r="I45" s="21">
        <f t="shared" si="1"/>
        <v>0</v>
      </c>
      <c r="J45" s="17">
        <f t="shared" si="2"/>
        <v>49812.3</v>
      </c>
    </row>
    <row r="46" ht="15.0" customHeight="1">
      <c r="A46" s="1"/>
      <c r="B46" s="1"/>
      <c r="C46" s="1"/>
      <c r="D46" s="1"/>
      <c r="E46" s="1"/>
      <c r="F46" s="28" t="s">
        <v>201</v>
      </c>
      <c r="H46" s="20">
        <v>199779.78</v>
      </c>
      <c r="I46" s="21">
        <f t="shared" si="1"/>
        <v>0</v>
      </c>
      <c r="J46" s="17">
        <f t="shared" si="2"/>
        <v>199779.78</v>
      </c>
    </row>
    <row r="47" ht="15.0" customHeight="1">
      <c r="A47" s="1"/>
      <c r="B47" s="1"/>
      <c r="C47" s="1"/>
      <c r="D47" s="1"/>
      <c r="E47" s="1"/>
      <c r="F47" s="28" t="s">
        <v>202</v>
      </c>
      <c r="H47" s="20">
        <v>249592.08</v>
      </c>
      <c r="I47" s="21">
        <f t="shared" si="1"/>
        <v>0</v>
      </c>
      <c r="J47" s="17">
        <f t="shared" si="2"/>
        <v>249592.08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B35:G35"/>
    <mergeCell ref="F45:G45"/>
    <mergeCell ref="F46:G46"/>
    <mergeCell ref="F47:G47"/>
    <mergeCell ref="A1:H1"/>
    <mergeCell ref="B2:G2"/>
    <mergeCell ref="B4:G4"/>
    <mergeCell ref="B5:G5"/>
    <mergeCell ref="B11:G11"/>
    <mergeCell ref="B21:G21"/>
    <mergeCell ref="B29:G29"/>
  </mergeCells>
  <printOptions/>
  <pageMargins bottom="0.5" footer="0.0" header="0.0" left="0.5" right="0.5" top="0.5"/>
  <pageSetup paperSize="9" scale="85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/>
    <pageSetUpPr/>
  </sheetPr>
  <sheetViews>
    <sheetView workbookViewId="0"/>
  </sheetViews>
  <sheetFormatPr customHeight="1" defaultColWidth="14.43" defaultRowHeight="15.0"/>
  <cols>
    <col customWidth="1" min="1" max="1" width="9.29"/>
    <col customWidth="1" min="2" max="2" width="34.71"/>
    <col customWidth="1" min="3" max="3" width="13.71"/>
    <col customWidth="1" min="4" max="7" width="11.86"/>
    <col customWidth="1" min="8" max="8" width="10.14"/>
    <col customWidth="1" min="9" max="9" width="9.0"/>
    <col customWidth="1" min="10" max="10" width="12.14"/>
    <col customWidth="1" min="11" max="26" width="8.71"/>
  </cols>
  <sheetData>
    <row r="1" ht="342.0" customHeight="1">
      <c r="A1" s="1"/>
      <c r="I1" s="1"/>
      <c r="J1" s="1"/>
    </row>
    <row r="2" ht="15.75" customHeight="1">
      <c r="A2" s="29" t="s">
        <v>203</v>
      </c>
      <c r="B2" s="29" t="s">
        <v>204</v>
      </c>
      <c r="C2" s="29" t="s">
        <v>205</v>
      </c>
      <c r="D2" s="29" t="s">
        <v>206</v>
      </c>
      <c r="E2" s="29" t="s">
        <v>207</v>
      </c>
      <c r="F2" s="29" t="s">
        <v>208</v>
      </c>
      <c r="G2" s="29" t="s">
        <v>209</v>
      </c>
      <c r="H2" s="30" t="s">
        <v>210</v>
      </c>
      <c r="I2" s="14"/>
      <c r="J2" s="31" t="s">
        <v>211</v>
      </c>
    </row>
    <row r="3" ht="12.0" customHeight="1">
      <c r="A3" s="32" t="s">
        <v>212</v>
      </c>
      <c r="B3" s="33" t="s">
        <v>213</v>
      </c>
      <c r="C3" s="34">
        <v>249592.08</v>
      </c>
      <c r="D3" s="35">
        <v>0.1332</v>
      </c>
      <c r="E3" s="35">
        <v>0.18469999999999998</v>
      </c>
      <c r="F3" s="35">
        <v>0.3527</v>
      </c>
      <c r="G3" s="35">
        <v>0.22579999999999997</v>
      </c>
      <c r="H3" s="36">
        <v>0.1036</v>
      </c>
      <c r="I3" s="37"/>
      <c r="J3" s="38">
        <v>1.0</v>
      </c>
    </row>
    <row r="4" ht="12.75" customHeight="1">
      <c r="A4" s="39"/>
      <c r="B4" s="39"/>
      <c r="C4" s="39"/>
      <c r="D4" s="40">
        <v>33257.55</v>
      </c>
      <c r="E4" s="40">
        <v>46095.0</v>
      </c>
      <c r="F4" s="40">
        <v>88032.07</v>
      </c>
      <c r="G4" s="40">
        <v>56346.06</v>
      </c>
      <c r="H4" s="41">
        <v>25861.4</v>
      </c>
      <c r="I4" s="14"/>
      <c r="J4" s="42">
        <v>249592.08</v>
      </c>
    </row>
    <row r="5" ht="12.0" customHeight="1">
      <c r="A5" s="43"/>
      <c r="B5" s="44"/>
      <c r="C5" s="45">
        <v>249592.08</v>
      </c>
      <c r="D5" s="46">
        <v>33257.55</v>
      </c>
      <c r="E5" s="46">
        <v>46095.0</v>
      </c>
      <c r="F5" s="46">
        <v>88032.07</v>
      </c>
      <c r="G5" s="46">
        <v>56346.06</v>
      </c>
      <c r="H5" s="47">
        <v>25861.4</v>
      </c>
      <c r="I5" s="48"/>
      <c r="J5" s="49">
        <v>249592.08</v>
      </c>
    </row>
    <row r="6" ht="12.75" customHeight="1">
      <c r="A6" s="50"/>
      <c r="B6" s="51"/>
      <c r="C6" s="52"/>
      <c r="D6" s="40">
        <v>33257.55</v>
      </c>
      <c r="E6" s="40">
        <v>79352.55</v>
      </c>
      <c r="F6" s="40">
        <v>167384.62</v>
      </c>
      <c r="G6" s="40">
        <v>223730.68</v>
      </c>
      <c r="H6" s="41">
        <v>249592.08</v>
      </c>
      <c r="I6" s="14"/>
      <c r="J6" s="39"/>
    </row>
    <row r="9">
      <c r="A9" s="53" t="s">
        <v>214</v>
      </c>
      <c r="B9" s="54"/>
      <c r="C9" s="54"/>
      <c r="D9" s="54"/>
      <c r="E9" s="54"/>
      <c r="F9" s="54"/>
      <c r="G9" s="54"/>
      <c r="H9" s="54"/>
      <c r="I9" s="54"/>
      <c r="J9" s="55">
        <f>'PLANILHA ORCAMENTARIA'!I2</f>
        <v>0</v>
      </c>
    </row>
    <row r="10">
      <c r="A10" s="29" t="s">
        <v>215</v>
      </c>
      <c r="B10" s="29" t="s">
        <v>216</v>
      </c>
      <c r="C10" s="29" t="s">
        <v>217</v>
      </c>
      <c r="D10" s="29" t="s">
        <v>218</v>
      </c>
      <c r="E10" s="29" t="s">
        <v>219</v>
      </c>
      <c r="F10" s="29" t="s">
        <v>220</v>
      </c>
      <c r="G10" s="29" t="s">
        <v>221</v>
      </c>
      <c r="H10" s="30" t="s">
        <v>222</v>
      </c>
      <c r="I10" s="14"/>
      <c r="J10" s="31" t="s">
        <v>223</v>
      </c>
    </row>
    <row r="11">
      <c r="A11" s="32" t="s">
        <v>224</v>
      </c>
      <c r="B11" s="33" t="s">
        <v>225</v>
      </c>
      <c r="C11" s="34">
        <f>C3-(C3*$J$9)</f>
        <v>249592.08</v>
      </c>
      <c r="D11" s="35">
        <v>0.1332</v>
      </c>
      <c r="E11" s="35">
        <v>0.18469999999999998</v>
      </c>
      <c r="F11" s="35">
        <v>0.3527</v>
      </c>
      <c r="G11" s="35">
        <v>0.22579999999999997</v>
      </c>
      <c r="H11" s="36">
        <v>0.1036</v>
      </c>
      <c r="I11" s="37"/>
      <c r="J11" s="38">
        <v>1.0</v>
      </c>
    </row>
    <row r="12">
      <c r="A12" s="39"/>
      <c r="B12" s="39"/>
      <c r="C12" s="39"/>
      <c r="D12" s="40">
        <f t="shared" ref="D12:H12" si="1">D4-(D4*$J$9)</f>
        <v>33257.55</v>
      </c>
      <c r="E12" s="40">
        <f t="shared" si="1"/>
        <v>46095</v>
      </c>
      <c r="F12" s="40">
        <f t="shared" si="1"/>
        <v>88032.07</v>
      </c>
      <c r="G12" s="40">
        <f t="shared" si="1"/>
        <v>56346.06</v>
      </c>
      <c r="H12" s="41">
        <f t="shared" si="1"/>
        <v>25861.4</v>
      </c>
      <c r="I12" s="14"/>
      <c r="J12" s="42">
        <f>SUM(D12:I12)</f>
        <v>249592.08</v>
      </c>
    </row>
    <row r="13">
      <c r="A13" s="43"/>
      <c r="B13" s="44"/>
      <c r="C13" s="45">
        <f>C5-(C5*$J$9)</f>
        <v>249592.08</v>
      </c>
      <c r="D13" s="46">
        <f t="shared" ref="D13:H13" si="2">SUM(D12)</f>
        <v>33257.55</v>
      </c>
      <c r="E13" s="40">
        <f t="shared" si="2"/>
        <v>46095</v>
      </c>
      <c r="F13" s="40">
        <f t="shared" si="2"/>
        <v>88032.07</v>
      </c>
      <c r="G13" s="46">
        <f t="shared" si="2"/>
        <v>56346.06</v>
      </c>
      <c r="H13" s="56">
        <f t="shared" si="2"/>
        <v>25861.4</v>
      </c>
      <c r="I13" s="37"/>
      <c r="J13" s="49">
        <f>SUM(J12)</f>
        <v>249592.08</v>
      </c>
    </row>
    <row r="14">
      <c r="A14" s="50"/>
      <c r="B14" s="51"/>
      <c r="C14" s="52"/>
      <c r="D14" s="40">
        <v>33257.55</v>
      </c>
      <c r="E14" s="40">
        <f t="shared" ref="E14:H14" si="3">E13+D14</f>
        <v>79352.55</v>
      </c>
      <c r="F14" s="40">
        <f t="shared" si="3"/>
        <v>167384.62</v>
      </c>
      <c r="G14" s="40">
        <f t="shared" si="3"/>
        <v>223730.68</v>
      </c>
      <c r="H14" s="41">
        <f t="shared" si="3"/>
        <v>249592.08</v>
      </c>
      <c r="I14" s="14"/>
      <c r="J14" s="3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2">
    <mergeCell ref="H4:I4"/>
    <mergeCell ref="H5:I5"/>
    <mergeCell ref="J5:J6"/>
    <mergeCell ref="H6:I6"/>
    <mergeCell ref="A1:H1"/>
    <mergeCell ref="H2:I2"/>
    <mergeCell ref="A3:A4"/>
    <mergeCell ref="B3:B4"/>
    <mergeCell ref="C3:C4"/>
    <mergeCell ref="H3:I3"/>
    <mergeCell ref="C5:C6"/>
    <mergeCell ref="H12:I12"/>
    <mergeCell ref="H13:I13"/>
    <mergeCell ref="J13:J14"/>
    <mergeCell ref="H14:I14"/>
    <mergeCell ref="A9:I9"/>
    <mergeCell ref="H10:I10"/>
    <mergeCell ref="A11:A12"/>
    <mergeCell ref="B11:B12"/>
    <mergeCell ref="C11:C12"/>
    <mergeCell ref="H11:I11"/>
    <mergeCell ref="C13:C14"/>
  </mergeCells>
  <printOptions/>
  <pageMargins bottom="0.5" footer="0.0" header="0.0" left="0.5" right="0.5" top="0.5"/>
  <pageSetup scale="85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