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7_1">#REF!</definedName>
    <definedName name="JR_PAGE_ANCHOR_8_1">#REF!</definedName>
    <definedName name="JR_PAGE_ANCHOR_3_1">#REF!</definedName>
    <definedName name="JR_PAGE_ANCHOR_5_1">#REF!</definedName>
    <definedName name="JR_PAGE_ANCHOR_10_1">#REF!</definedName>
    <definedName name="JR_PAGE_ANCHOR_4_1">#REF!</definedName>
    <definedName name="JR_PAGE_ANCHOR_2_1">#REF!</definedName>
    <definedName name="JR_PAGE_ANCHOR_9_1">CRONOGRAMA!$A$1</definedName>
    <definedName name="JR_PAGE_ANCHOR_6_1">#REF!</definedName>
    <definedName name="JR_PAGE_ANCHOR_0_1">'PLANILHA ORCAMENTARIA'!$A$1</definedName>
    <definedName name="JR_PAGE_ANCHOR_1_1">#REF!</definedName>
    <definedName name="JR_PAGE_ANCHOR_12_1">#REF!</definedName>
    <definedName name="JR_PAGE_ANCHOR_11_1">#REF!</definedName>
  </definedNames>
  <calcPr/>
  <extLst>
    <ext uri="GoogleSheetsCustomDataVersion2">
      <go:sheetsCustomData xmlns:go="http://customooxmlschemas.google.com/" r:id="rId6" roundtripDataChecksum="5cBqXx2+0uzdT/2S9ENLXWXNgaqYNN6wEwrP3Is6wh8="/>
    </ext>
  </extLst>
</workbook>
</file>

<file path=xl/sharedStrings.xml><?xml version="1.0" encoding="utf-8"?>
<sst xmlns="http://schemas.openxmlformats.org/spreadsheetml/2006/main" count="608" uniqueCount="608">
  <si>
    <t>% DESCONTO OFERTADO NA LICITAÇÃO</t>
  </si>
  <si>
    <t>VALOR FINAL</t>
  </si>
  <si>
    <r>
      <rPr>
        <rFont val="Arial"/>
        <b/>
        <color rgb="FF000000"/>
        <sz val="7.0"/>
      </rPr>
      <t xml:space="preserve">
</t>
    </r>
  </si>
  <si>
    <r>
      <rPr>
        <rFont val="Arial"/>
        <b/>
        <color rgb="FF000000"/>
        <sz val="6.0"/>
      </rPr>
      <t>ITEM</t>
    </r>
  </si>
  <si>
    <r>
      <rPr>
        <rFont val="Arial"/>
        <b/>
        <color rgb="FF000000"/>
        <sz val="6.0"/>
      </rPr>
      <t>CÓDIGO</t>
    </r>
  </si>
  <si>
    <r>
      <rPr>
        <rFont val="Arial"/>
        <b/>
        <color rgb="FF000000"/>
        <sz val="6.0"/>
      </rPr>
      <t>DESCRIÇÃO</t>
    </r>
  </si>
  <si>
    <r>
      <rPr>
        <rFont val="Arial"/>
        <b/>
        <color rgb="FF000000"/>
        <sz val="6.0"/>
      </rPr>
      <t>FONTE</t>
    </r>
  </si>
  <si>
    <r>
      <rPr>
        <rFont val="Arial"/>
        <b/>
        <color rgb="FF000000"/>
        <sz val="6.0"/>
      </rPr>
      <t>UND</t>
    </r>
  </si>
  <si>
    <r>
      <rPr>
        <rFont val="Arial"/>
        <b/>
        <color rgb="FF000000"/>
        <sz val="6.0"/>
      </rPr>
      <t>QUANTIDADE</t>
    </r>
  </si>
  <si>
    <r>
      <rPr>
        <rFont val="Arial"/>
        <b/>
        <color rgb="FF000000"/>
        <sz val="6.0"/>
      </rPr>
      <t>PREÇO
UNITÁRIO R$</t>
    </r>
  </si>
  <si>
    <r>
      <rPr>
        <rFont val="Arial"/>
        <b/>
        <color rgb="FF000000"/>
        <sz val="6.0"/>
      </rPr>
      <t>PREÇO
TOTAL R$</t>
    </r>
  </si>
  <si>
    <t>% DESCONTO OFERTADO</t>
  </si>
  <si>
    <t>PREÇO TOTAL COM DESCONTO</t>
  </si>
  <si>
    <r>
      <rPr>
        <rFont val="Arial"/>
        <b/>
        <color rgb="FF000000"/>
        <sz val="6.0"/>
      </rPr>
      <t>1</t>
    </r>
  </si>
  <si>
    <r>
      <rPr>
        <rFont val="Arial"/>
        <b/>
        <color rgb="FF000000"/>
        <sz val="6.0"/>
      </rPr>
      <t>DEMOLIÇÕES E REMOÇÕES</t>
    </r>
  </si>
  <si>
    <r>
      <rPr>
        <rFont val="Arial"/>
        <color rgb="FF000000"/>
        <sz val="6.0"/>
      </rPr>
      <t>1.1</t>
    </r>
  </si>
  <si>
    <r>
      <rPr>
        <rFont val="Arial"/>
        <color rgb="FF000000"/>
        <sz val="6.0"/>
      </rPr>
      <t>97624</t>
    </r>
  </si>
  <si>
    <r>
      <rPr>
        <rFont val="Arial"/>
        <color rgb="FF000000"/>
        <sz val="6.0"/>
      </rPr>
      <t>DEMOLIÇÃO DE ALVENARIA DE TIJOLO MACIÇO,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</si>
  <si>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</si>
  <si>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</si>
  <si>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</t>
    </r>
  </si>
  <si>
    <r>
      <rPr>
        <rFont val="Arial"/>
        <color rgb="FF000000"/>
        <sz val="6.0"/>
      </rPr>
      <t>02.19.03</t>
    </r>
  </si>
  <si>
    <r>
      <rPr>
        <rFont val="Arial"/>
        <color rgb="FF000000"/>
        <sz val="6.0"/>
      </rPr>
      <t>DEMOLIÇÃO DE DIVISÓRIA DE MADEIRA</t>
    </r>
  </si>
  <si>
    <r>
      <rPr>
        <rFont val="Arial"/>
        <color rgb="FF000000"/>
        <sz val="6.0"/>
      </rPr>
      <t>SUDECAP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</si>
  <si>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</si>
  <si>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1.3</t>
    </r>
  </si>
  <si>
    <r>
      <rPr>
        <rFont val="Arial"/>
        <color rgb="FF000000"/>
        <sz val="6.0"/>
      </rPr>
      <t>97638</t>
    </r>
  </si>
  <si>
    <r>
      <rPr>
        <rFont val="Arial"/>
        <color rgb="FF000000"/>
        <sz val="6.0"/>
      </rPr>
      <t>REMOÇÃO DE CHAPAS E PERFIS DE DRYWALL,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</si>
  <si>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</si>
  <si>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</si>
  <si>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1.4</t>
    </r>
  </si>
  <si>
    <r>
      <rPr>
        <rFont val="Arial"/>
        <color rgb="FF000000"/>
        <sz val="6.0"/>
      </rPr>
      <t>97640</t>
    </r>
  </si>
  <si>
    <r>
      <rPr>
        <rFont val="Arial"/>
        <color rgb="FF000000"/>
        <sz val="6.0"/>
      </rPr>
      <t>REMOÇÃO DE FORROS DE DRYWALL, PVC E FIBROMINERAL,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</si>
  <si>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</si>
  <si>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</si>
  <si>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</t>
    </r>
  </si>
  <si>
    <r>
      <rPr>
        <rFont val="Arial"/>
        <color rgb="FF000000"/>
        <sz val="6.0"/>
      </rPr>
      <t>97644</t>
    </r>
  </si>
  <si>
    <r>
      <rPr>
        <rFont val="Arial"/>
        <color rgb="FF000000"/>
        <sz val="6.0"/>
      </rPr>
      <t>REMOÇÃO DE PORTAS,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</si>
  <si>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</si>
  <si>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</si>
  <si>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1.6</t>
    </r>
  </si>
  <si>
    <r>
      <rPr>
        <rFont val="Arial"/>
        <color rgb="FF000000"/>
        <sz val="6.0"/>
      </rPr>
      <t>65000048</t>
    </r>
  </si>
  <si>
    <r>
      <rPr>
        <rFont val="Arial"/>
        <color rgb="FF000000"/>
        <sz val="6.0"/>
      </rPr>
      <t>REMOCAO CARPETE TEXTIL/VINÍLICO MANTA - PISO</t>
    </r>
  </si>
  <si>
    <r>
      <rPr>
        <rFont val="Arial"/>
        <color rgb="FF000000"/>
        <sz val="6.0"/>
      </rPr>
      <t>COPASA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</si>
  <si>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</si>
  <si>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1.7</t>
    </r>
  </si>
  <si>
    <r>
      <rPr>
        <rFont val="Arial"/>
        <color rgb="FF000000"/>
        <sz val="6.0"/>
      </rPr>
      <t>02.10.03</t>
    </r>
  </si>
  <si>
    <r>
      <rPr>
        <rFont val="Arial"/>
        <color rgb="FF000000"/>
        <sz val="6.0"/>
      </rPr>
      <t>DEMOLIÇÃO DE PISO CERÂMICO OU LADRILHO HIDRÁULICO</t>
    </r>
  </si>
  <si>
    <r>
      <rPr>
        <rFont val="Arial"/>
        <color rgb="FF000000"/>
        <sz val="6.0"/>
      </rPr>
      <t>SUDECAP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</si>
  <si>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</si>
  <si>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1.8</t>
    </r>
  </si>
  <si>
    <r>
      <rPr>
        <rFont val="Arial"/>
        <color rgb="FF000000"/>
        <sz val="6.0"/>
      </rPr>
      <t>14.050.001 (E)</t>
    </r>
  </si>
  <si>
    <r>
      <rPr>
        <rFont val="Arial"/>
        <color rgb="FF000000"/>
        <sz val="6.0"/>
      </rPr>
      <t>DEMOLIÇÃO DE VIDROS ENCAIXILHADOS EM GERAL, INCLUSIVE LIMPEZA DO CAIXILHO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</si>
  <si>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</si>
  <si>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</si>
  <si>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2</t>
    </r>
  </si>
  <si>
    <r>
      <rPr>
        <rFont val="Arial"/>
        <b/>
        <color rgb="FF000000"/>
        <sz val="6.0"/>
      </rPr>
      <t>PISOS</t>
    </r>
  </si>
  <si>
    <r>
      <rPr>
        <rFont val="Arial"/>
        <color rgb="FF000000"/>
        <sz val="6.0"/>
      </rPr>
      <t>2.1</t>
    </r>
  </si>
  <si>
    <r>
      <rPr>
        <rFont val="Arial"/>
        <color rgb="FF000000"/>
        <sz val="6.0"/>
      </rPr>
      <t>S130103</t>
    </r>
  </si>
  <si>
    <r>
      <rPr>
        <rFont val="Arial"/>
        <color rgb="FF000000"/>
        <sz val="6.0"/>
      </rPr>
      <t>Regularização de base para revestimento cerâmico, com argamassa de cimento e areia no traço 1:5, espessura: 3 cm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</si>
  <si>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</si>
  <si>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</si>
  <si>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2.2</t>
    </r>
  </si>
  <si>
    <r>
      <rPr>
        <rFont val="Arial"/>
        <color rgb="FF000000"/>
        <sz val="6.0"/>
      </rPr>
      <t>87263</t>
    </r>
  </si>
  <si>
    <r>
      <rPr>
        <rFont val="Arial"/>
        <color rgb="FF000000"/>
        <sz val="6.0"/>
      </rPr>
      <t>REVESTIMENTO CERÂMICO PARA PISO COM PLACAS TIPO PORCELANATO DE DIMENSÕES 60X60 CM APLICADA EM AMBIENTES DE ÁREA MAIOR QUE 10 M². AF_02/2023_PE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</si>
  <si>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</si>
  <si>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</si>
  <si>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2.3</t>
    </r>
  </si>
  <si>
    <r>
      <rPr>
        <rFont val="Arial"/>
        <color rgb="FF000000"/>
        <sz val="6.0"/>
      </rPr>
      <t>101727</t>
    </r>
  </si>
  <si>
    <r>
      <rPr>
        <rFont val="Arial"/>
        <color rgb="FF000000"/>
        <sz val="6.0"/>
      </rPr>
      <t>PISO VINÍLICO SEMI-FLEXÍVEL EM PLACAS, PADRÃO LISO, ESPESSURA 3,2 MM, FIXADO COM COLA.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</si>
  <si>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</si>
  <si>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</si>
  <si>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2.4</t>
    </r>
  </si>
  <si>
    <r>
      <rPr>
        <rFont val="Arial"/>
        <color rgb="FF000000"/>
        <sz val="6.0"/>
      </rPr>
      <t>101094</t>
    </r>
  </si>
  <si>
    <r>
      <rPr>
        <rFont val="Arial"/>
        <color rgb="FF000000"/>
        <sz val="6.0"/>
      </rPr>
      <t>PISO PODOTÁTIL DE ALERTA OU DIRECIONAL, DE BORRACHA, ASSENTADO SOBRE ARGAMASSA. AF_05/2020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</si>
  <si>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</si>
  <si>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</si>
  <si>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2.5</t>
    </r>
  </si>
  <si>
    <r>
      <rPr>
        <rFont val="Arial"/>
        <color rgb="FF000000"/>
        <sz val="6.0"/>
      </rPr>
      <t>MOD901400</t>
    </r>
  </si>
  <si>
    <r>
      <rPr>
        <rFont val="Arial"/>
        <color rgb="FF000000"/>
        <sz val="6.0"/>
      </rPr>
      <t>Marmorista - assentamento de mármore e granito (desonerado)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</si>
  <si>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</si>
  <si>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</si>
  <si>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3</t>
    </r>
  </si>
  <si>
    <r>
      <rPr>
        <rFont val="Arial"/>
        <b/>
        <color rgb="FF000000"/>
        <sz val="6.0"/>
      </rPr>
      <t>PAREDES E FORROS</t>
    </r>
  </si>
  <si>
    <r>
      <rPr>
        <rFont val="Arial"/>
        <color rgb="FF000000"/>
        <sz val="6.0"/>
      </rPr>
      <t>3.1</t>
    </r>
  </si>
  <si>
    <r>
      <rPr>
        <rFont val="Arial"/>
        <color rgb="FF000000"/>
        <sz val="6.0"/>
      </rPr>
      <t>-</t>
    </r>
  </si>
  <si>
    <r>
      <rPr>
        <rFont val="Arial"/>
        <color rgb="FF000000"/>
        <sz val="6.0"/>
      </rPr>
      <t>04.001.016 (E) ALVENARIA EM TIJOLOS CERÂMICOS FURADOS - 1 TIJOLO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</si>
  <si>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</si>
  <si>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</si>
  <si>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3.2</t>
    </r>
  </si>
  <si>
    <r>
      <rPr>
        <rFont val="Arial"/>
        <color rgb="FF000000"/>
        <sz val="6.0"/>
      </rPr>
      <t>87536</t>
    </r>
  </si>
  <si>
    <r>
      <rPr>
        <rFont val="Arial"/>
        <color rgb="FF000000"/>
        <sz val="6.0"/>
      </rPr>
      <t>EMBOÇO, EM ARGAMASSA TRAÇO 1:2:8, PREPARO MANUAL, APLICADO MANUALMENTE EM PAREDES INTERNAS DE AMBIENTES COM ÁREA MAIOR QUE 10M², E = 17,5MM,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</si>
  <si>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</si>
  <si>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</si>
  <si>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3.3</t>
    </r>
  </si>
  <si>
    <r>
      <rPr>
        <rFont val="Arial"/>
        <color rgb="FF000000"/>
        <sz val="6.0"/>
      </rPr>
      <t>96369</t>
    </r>
  </si>
  <si>
    <r>
      <rPr>
        <rFont val="Arial"/>
        <color rgb="FF000000"/>
        <sz val="6.0"/>
      </rPr>
      <t>PAREDE COM SISTEMA EM CHAPAS DE GESSO PARA DRYWALL, USO INTERNO, COM DUAS FACES DUPLAS E ESTRUTURA METÁLICA COM GUIAS DUPLAS PARA PAREDES COM ÁREA LÍQUIDA MAIOR OU IGUAL A 6 M2, COM VÃOS. AF_07/2023_PS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</si>
  <si>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</si>
  <si>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</si>
  <si>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3.4</t>
    </r>
  </si>
  <si>
    <r>
      <rPr>
        <rFont val="Arial"/>
        <color rgb="FF000000"/>
        <sz val="6.0"/>
      </rPr>
      <t>04.003.074 (E)</t>
    </r>
  </si>
  <si>
    <r>
      <rPr>
        <rFont val="Arial"/>
        <color rgb="FF000000"/>
        <sz val="6.0"/>
      </rPr>
      <t>ISOLAMENTO ACÚSTICO PARA SISTEMA DE DRYWALL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</si>
  <si>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</si>
  <si>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</si>
  <si>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3.5</t>
    </r>
  </si>
  <si>
    <r>
      <rPr>
        <rFont val="Arial"/>
        <color rgb="FF000000"/>
        <sz val="6.0"/>
      </rPr>
      <t>96114</t>
    </r>
  </si>
  <si>
    <r>
      <rPr>
        <rFont val="Arial"/>
        <color rgb="FF000000"/>
        <sz val="6.0"/>
      </rPr>
      <t>FORRO EM DRYWALL, PARA AMBIENTES COMERCIAIS, INCLUSIVE ESTRUTURA BIRECIONAL DE FIXAÇÃO. AF_08/2023_PS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</si>
  <si>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</si>
  <si>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</si>
  <si>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3.6</t>
    </r>
  </si>
  <si>
    <r>
      <rPr>
        <rFont val="Arial"/>
        <color rgb="FF000000"/>
        <sz val="6.0"/>
      </rPr>
      <t>88269</t>
    </r>
  </si>
  <si>
    <r>
      <rPr>
        <rFont val="Arial"/>
        <color rgb="FF000000"/>
        <sz val="6.0"/>
      </rPr>
      <t>GESSEIRO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</si>
  <si>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</si>
  <si>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</si>
  <si>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3.7</t>
    </r>
  </si>
  <si>
    <r>
      <rPr>
        <rFont val="Arial"/>
        <color rgb="FF000000"/>
        <sz val="6.0"/>
      </rPr>
      <t>96123</t>
    </r>
  </si>
  <si>
    <r>
      <rPr>
        <rFont val="Arial"/>
        <color rgb="FF000000"/>
        <sz val="6.0"/>
      </rPr>
      <t>ACABAMENTOS PARA FORRO (MOLDURA EM DRYWALL, COM LARGURA DE 15 CM). AF_08/2023_PS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</si>
  <si>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</si>
  <si>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</si>
  <si>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4</t>
    </r>
  </si>
  <si>
    <r>
      <rPr>
        <rFont val="Arial"/>
        <b/>
        <color rgb="FF000000"/>
        <sz val="6.0"/>
      </rPr>
      <t>ESQUADRIAS</t>
    </r>
  </si>
  <si>
    <r>
      <rPr>
        <rFont val="Arial"/>
        <color rgb="FF000000"/>
        <sz val="6.0"/>
      </rPr>
      <t>4.1</t>
    </r>
  </si>
  <si>
    <r>
      <rPr>
        <rFont val="Arial"/>
        <color rgb="FF000000"/>
        <sz val="6.0"/>
      </rPr>
      <t>90844</t>
    </r>
  </si>
  <si>
    <r>
      <rPr>
        <rFont val="Arial"/>
        <color rgb="FF000000"/>
        <sz val="6.0"/>
      </rPr>
      <t>KIT DE PORTA DE MADEIRA PARA PINTURA, SEMI-OCA (LEVE OU MÉDIA), PADRÃO MÉDIO, 90X210CM,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</si>
  <si>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</si>
  <si>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</si>
  <si>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4.2</t>
    </r>
  </si>
  <si>
    <r>
      <rPr>
        <rFont val="Arial"/>
        <color rgb="FF000000"/>
        <sz val="6.0"/>
      </rPr>
      <t>90843</t>
    </r>
  </si>
  <si>
    <r>
      <rPr>
        <rFont val="Arial"/>
        <color rgb="FF000000"/>
        <sz val="6.0"/>
      </rPr>
      <t>KIT DE PORTA DE MADEIRA PARA PINTURA, SEMI-OCA (LEVE OU MÉDIA), PADRÃO MÉDIO, 80X210CM,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</si>
  <si>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</si>
  <si>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</si>
  <si>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4.3</t>
    </r>
  </si>
  <si>
    <r>
      <rPr>
        <rFont val="Arial"/>
        <color rgb="FF000000"/>
        <sz val="6.0"/>
      </rPr>
      <t>90841</t>
    </r>
  </si>
  <si>
    <r>
      <rPr>
        <rFont val="Arial"/>
        <color rgb="FF000000"/>
        <sz val="6.0"/>
      </rPr>
      <t>KIT DE PORTA DE MADEIRA PARA PINTURA, SEMI-OCA (LEVE OU MÉDIA), PADRÃO MÉDIO, 60X210CM,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</si>
  <si>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</si>
  <si>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</si>
  <si>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4.4</t>
    </r>
  </si>
  <si>
    <r>
      <rPr>
        <rFont val="Arial"/>
        <color rgb="FF000000"/>
        <sz val="6.0"/>
      </rPr>
      <t>00020017</t>
    </r>
  </si>
  <si>
    <r>
      <rPr>
        <rFont val="Arial"/>
        <color rgb="FF000000"/>
        <sz val="6.0"/>
      </rPr>
      <t>GUARNICAO / ALIZAR / VISTA LISA EM MADEIRA MACICA, PARA PORTA, E = *1* CM, L = *5* CM, CEDRINHO / ANGELIM COMERCIAL / TAURI/ CURUPIXA / PEROBA / CUMARU OU EQUIVALENTE DA REGIAO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</si>
  <si>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</si>
  <si>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</si>
  <si>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4.5</t>
    </r>
  </si>
  <si>
    <r>
      <rPr>
        <rFont val="Arial"/>
        <color rgb="FF000000"/>
        <sz val="6.0"/>
      </rPr>
      <t>100702</t>
    </r>
  </si>
  <si>
    <r>
      <rPr>
        <rFont val="Arial"/>
        <color rgb="FF000000"/>
        <sz val="6.0"/>
      </rPr>
      <t>PORTA DE CORRER DE ALUMÍNIO, COM DUAS FOLHAS PARA VIDRO, INCLUSO VIDRO LISO INCOLOR, FECHADURA E PUXADOR, SEM ALIZAR.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</si>
  <si>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</si>
  <si>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</si>
  <si>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4.6</t>
    </r>
  </si>
  <si>
    <r>
      <rPr>
        <rFont val="Arial"/>
        <color rgb="FF000000"/>
        <sz val="6.0"/>
      </rPr>
      <t>102176</t>
    </r>
  </si>
  <si>
    <r>
      <rPr>
        <rFont val="Arial"/>
        <color rgb="FF000000"/>
        <sz val="6.0"/>
      </rPr>
      <t>INSTALAÇÃO DE VIDRO LAMINADO, E = 8 MM (4+4), ENCAIXADO EM PERFIL U. AF_01/2021_PS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</si>
  <si>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</si>
  <si>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</si>
  <si>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4.7</t>
    </r>
  </si>
  <si>
    <r>
      <rPr>
        <rFont val="Arial"/>
        <color rgb="FF000000"/>
        <sz val="6.0"/>
      </rPr>
      <t>00010496</t>
    </r>
  </si>
  <si>
    <r>
      <rPr>
        <rFont val="Arial"/>
        <color rgb="FF000000"/>
        <sz val="6.0"/>
      </rPr>
      <t>VIDRO COMUM LAMINADO, LISO, INCOLOR, DUPLO, ESPESSURA TOTAL 6 MM (CADA CAMADA E= 3 MM) - COLOCADO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</si>
  <si>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</si>
  <si>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</si>
  <si>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4.8</t>
    </r>
  </si>
  <si>
    <r>
      <rPr>
        <rFont val="Arial"/>
        <color rgb="FF000000"/>
        <sz val="6.0"/>
      </rPr>
      <t>14.001.003 (E)</t>
    </r>
  </si>
  <si>
    <r>
      <rPr>
        <rFont val="Arial"/>
        <color rgb="FF000000"/>
        <sz val="6.0"/>
      </rPr>
      <t>VIDRO LISO COMUM, TRANSPARENTE INCOLOR - ESPESSURA 4MM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</si>
  <si>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</si>
  <si>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</si>
  <si>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5</t>
    </r>
  </si>
  <si>
    <r>
      <rPr>
        <rFont val="Arial"/>
        <b/>
        <color rgb="FF000000"/>
        <sz val="6.0"/>
      </rPr>
      <t>PINTURAS</t>
    </r>
  </si>
  <si>
    <r>
      <rPr>
        <rFont val="Arial"/>
        <color rgb="FF000000"/>
        <sz val="6.0"/>
      </rPr>
      <t>5.1</t>
    </r>
  </si>
  <si>
    <r>
      <rPr>
        <rFont val="Arial"/>
        <color rgb="FF000000"/>
        <sz val="6.0"/>
      </rPr>
      <t>88495</t>
    </r>
  </si>
  <si>
    <r>
      <rPr>
        <rFont val="Arial"/>
        <color rgb="FF000000"/>
        <sz val="6.0"/>
      </rPr>
      <t>EMASSAMENTO COM MASSA LÁTEX, APLICAÇÃO EM PAREDE, UMA DEMÃO,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</si>
  <si>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</si>
  <si>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</si>
  <si>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5.2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</si>
  <si>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</si>
  <si>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</si>
  <si>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</si>
  <si>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</si>
  <si>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5.3</t>
    </r>
  </si>
  <si>
    <r>
      <rPr>
        <rFont val="Arial"/>
        <color rgb="FF000000"/>
        <sz val="6.0"/>
      </rPr>
      <t>88489</t>
    </r>
  </si>
  <si>
    <r>
      <rPr>
        <rFont val="Arial"/>
        <color rgb="FF000000"/>
        <sz val="6.0"/>
      </rPr>
      <t>PINTURA LÁTEX ACRÍLICA PREMIUM, APLICAÇÃO MANUAL EM PAREDES,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</si>
  <si>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</si>
  <si>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</si>
  <si>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5.4</t>
    </r>
  </si>
  <si>
    <r>
      <rPr>
        <rFont val="Arial"/>
        <color rgb="FF000000"/>
        <sz val="6.0"/>
      </rPr>
      <t>88496</t>
    </r>
  </si>
  <si>
    <r>
      <rPr>
        <rFont val="Arial"/>
        <color rgb="FF000000"/>
        <sz val="6.0"/>
      </rPr>
      <t>EMASSAMENTO COM MASSA LÁTEX, APLICAÇÃO EM TETO, DUAS DEMÃOS,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</si>
  <si>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</si>
  <si>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</si>
  <si>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5.5</t>
    </r>
  </si>
  <si>
    <r>
      <rPr>
        <rFont val="Arial"/>
        <color rgb="FF000000"/>
        <sz val="6.0"/>
      </rPr>
      <t>88488</t>
    </r>
  </si>
  <si>
    <r>
      <rPr>
        <rFont val="Arial"/>
        <color rgb="FF000000"/>
        <sz val="6.0"/>
      </rPr>
      <t>PINTURA LÁTEX ACRÍLICA PREMIUM, APLICAÇÃO MANUAL EM TETO,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</si>
  <si>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</si>
  <si>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</si>
  <si>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5.6</t>
    </r>
  </si>
  <si>
    <r>
      <rPr>
        <rFont val="Arial"/>
        <color rgb="FF000000"/>
        <sz val="6.0"/>
      </rPr>
      <t>102219</t>
    </r>
  </si>
  <si>
    <r>
      <rPr>
        <rFont val="Arial"/>
        <color rgb="FF000000"/>
        <sz val="6.0"/>
      </rPr>
      <t>PINTURA TINTA DE ACABAMENTO (PIGMENTADA) ESMALTE SINTÉTICO ACETINADO EM MADEIRA, 2 DEMÃOS. AF_01/2021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</si>
  <si>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</si>
  <si>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</si>
  <si>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5.7</t>
    </r>
  </si>
  <si>
    <r>
      <rPr>
        <rFont val="Arial"/>
        <color rgb="FF000000"/>
        <sz val="6.0"/>
      </rPr>
      <t>100722</t>
    </r>
  </si>
  <si>
    <r>
      <rPr>
        <rFont val="Arial"/>
        <color rgb="FF000000"/>
        <sz val="6.0"/>
      </rPr>
      <t>PINTURA COM TINTA ALQUÍDICA DE FUNDO (TIPO ZARCÃO) APLICADA A ROLO OU PINCEL SOBRE SUPERFÍCIES METÁLICAS (EXCETO PERFIL) EXECUTADO EM OBRA (POR DEMÃO).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</si>
  <si>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</si>
  <si>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</si>
  <si>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6</t>
    </r>
  </si>
  <si>
    <r>
      <rPr>
        <rFont val="Arial"/>
        <b/>
        <color rgb="FF000000"/>
        <sz val="6.0"/>
      </rPr>
      <t>ELÉTRICA E ILUMINAÇÃO</t>
    </r>
  </si>
  <si>
    <r>
      <rPr>
        <rFont val="Arial"/>
        <color rgb="FF000000"/>
        <sz val="6.0"/>
      </rPr>
      <t>6.1</t>
    </r>
  </si>
  <si>
    <r>
      <rPr>
        <rFont val="Arial"/>
        <color rgb="FF000000"/>
        <sz val="6.0"/>
      </rPr>
      <t>101882</t>
    </r>
  </si>
  <si>
    <r>
      <rPr>
        <rFont val="Arial"/>
        <color rgb="FF000000"/>
        <sz val="6.0"/>
      </rPr>
      <t>QUADRO DE DISTRIBUIÇÃO DE ENERGIA EM CHAPA DE AÇO GALVANIZADO, DE EMBUTIR, COM BARRAMENTO TRIFÁSICO, PARA 30 DISJUNTORES DIN 225A - FORNECIMENTO E INSTALAÇÃO. AF_10/2020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</si>
  <si>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</si>
  <si>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</si>
  <si>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6.2</t>
    </r>
  </si>
  <si>
    <r>
      <rPr>
        <rFont val="Arial"/>
        <color rgb="FF000000"/>
        <sz val="6.0"/>
      </rPr>
      <t>91927</t>
    </r>
  </si>
  <si>
    <r>
      <rPr>
        <rFont val="Arial"/>
        <color rgb="FF000000"/>
        <sz val="6.0"/>
      </rPr>
      <t>CABO DE COBRE FLEXÍVEL ISOLADO, 2,5 MM², ANTI- CHAMA 0,6/1,0 KV, PARA CIRCUITOS TERMINAIS - FORNECIMENTO E INSTALAÇÃO. AF_03/2023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</si>
  <si>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</si>
  <si>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</si>
  <si>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6.3</t>
    </r>
  </si>
  <si>
    <r>
      <rPr>
        <rFont val="Arial"/>
        <color rgb="FF000000"/>
        <sz val="6.0"/>
      </rPr>
      <t>92008</t>
    </r>
  </si>
  <si>
    <r>
      <rPr>
        <rFont val="Arial"/>
        <color rgb="FF000000"/>
        <sz val="6.0"/>
      </rPr>
      <t>TOMADA BAIXA DE EMBUTIR (2 MÓDULOS), 2P+T 10 A, INCLUINDO SUPORTE E PLACA - FORNECIMENTO E INSTALAÇÃO. AF_03/2023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</si>
  <si>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</si>
  <si>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</si>
  <si>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6.4</t>
    </r>
  </si>
  <si>
    <r>
      <rPr>
        <rFont val="Arial"/>
        <color rgb="FF000000"/>
        <sz val="6.0"/>
      </rPr>
      <t>00038784</t>
    </r>
  </si>
  <si>
    <r>
      <rPr>
        <rFont val="Arial"/>
        <color rgb="FF000000"/>
        <sz val="6.0"/>
      </rPr>
      <t>LUMINARIA DE SOBREPOR EM CHAPA DE ACO COM ALETAS PLASTICAS, PARA 2 LAMPADAS, BASE E27, POTENCIA MAXIMA 40/60 W (NAO INCLUI LAMPADAS)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</si>
  <si>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</si>
  <si>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</si>
  <si>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6.5</t>
    </r>
  </si>
  <si>
    <r>
      <rPr>
        <rFont val="Arial"/>
        <color rgb="FF000000"/>
        <sz val="6.0"/>
      </rPr>
      <t>100903</t>
    </r>
  </si>
  <si>
    <r>
      <rPr>
        <rFont val="Arial"/>
        <color rgb="FF000000"/>
        <sz val="6.0"/>
      </rPr>
      <t>LÂMPADA TUBULAR LED DE 18/20 W, COM SOQUETE, BASE G13 - FORNECIMENTO E INSTALAÇÃO. AF_09/2024_PS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</si>
  <si>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</si>
  <si>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</si>
  <si>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6.6</t>
    </r>
  </si>
  <si>
    <r>
      <rPr>
        <rFont val="Arial"/>
        <color rgb="FF000000"/>
        <sz val="6.0"/>
      </rPr>
      <t>97610</t>
    </r>
  </si>
  <si>
    <r>
      <rPr>
        <rFont val="Arial"/>
        <color rgb="FF000000"/>
        <sz val="6.0"/>
      </rPr>
      <t>LÂMPADA COMPACTA DE LED 10 W, BASE E27 - FORNECIMENTO E INSTALAÇÃO.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</si>
  <si>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</si>
  <si>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</si>
  <si>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6.7</t>
    </r>
  </si>
  <si>
    <r>
      <rPr>
        <rFont val="Arial"/>
        <color rgb="FF000000"/>
        <sz val="6.0"/>
      </rPr>
      <t>88264</t>
    </r>
  </si>
  <si>
    <r>
      <rPr>
        <rFont val="Arial"/>
        <color rgb="FF000000"/>
        <sz val="6.0"/>
      </rPr>
      <t>ELETRICISTA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</si>
  <si>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</si>
  <si>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</si>
  <si>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6.8</t>
    </r>
  </si>
  <si>
    <r>
      <rPr>
        <rFont val="Arial"/>
        <color rgb="FF000000"/>
        <sz val="6.0"/>
      </rPr>
      <t>88247</t>
    </r>
  </si>
  <si>
    <r>
      <rPr>
        <rFont val="Arial"/>
        <color rgb="FF000000"/>
        <sz val="6.0"/>
      </rPr>
      <t>AUXILIAR DE ELETRICISTA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</si>
  <si>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</si>
  <si>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</si>
  <si>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6.9</t>
    </r>
  </si>
  <si>
    <r>
      <rPr>
        <rFont val="Arial"/>
        <color rgb="FF000000"/>
        <sz val="6.0"/>
      </rPr>
      <t>100555</t>
    </r>
  </si>
  <si>
    <r>
      <rPr>
        <rFont val="Arial"/>
        <color rgb="FF000000"/>
        <sz val="6.0"/>
      </rPr>
      <t>RACK ABERTO EM COLUNA 44U PARA SERVIDOR - FORNECIMENTO E INSTALAÇÃO. AF_11/2019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</si>
  <si>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</si>
  <si>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</si>
  <si>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6.10</t>
    </r>
  </si>
  <si>
    <r>
      <rPr>
        <rFont val="Arial"/>
        <color rgb="FF000000"/>
        <sz val="6.0"/>
      </rPr>
      <t>00039599</t>
    </r>
  </si>
  <si>
    <r>
      <rPr>
        <rFont val="Arial"/>
        <color rgb="FF000000"/>
        <sz val="6.0"/>
      </rPr>
      <t>CABO DE REDE, PAR TRANCADO UTP, 4 PARES, CATEGORIA 6 (CAT 6), ISOLAMENTO PVC (LSZH)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</si>
  <si>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</si>
  <si>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</si>
  <si>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6.11</t>
    </r>
  </si>
  <si>
    <r>
      <rPr>
        <rFont val="Arial"/>
        <color rgb="FF000000"/>
        <sz val="6.0"/>
      </rPr>
      <t>00039601</t>
    </r>
  </si>
  <si>
    <r>
      <rPr>
        <rFont val="Arial"/>
        <color rgb="FF000000"/>
        <sz val="6.0"/>
      </rPr>
      <t>CONECTOR / TOMADA FEMEA RJ 45, CATEGORIA 6 (CAT 6) PARA CABOS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</si>
  <si>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</si>
  <si>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</si>
  <si>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6.12</t>
    </r>
  </si>
  <si>
    <r>
      <rPr>
        <rFont val="Arial"/>
        <color rgb="FF000000"/>
        <sz val="6.0"/>
      </rPr>
      <t>11.11.78</t>
    </r>
  </si>
  <si>
    <r>
      <rPr>
        <rFont val="Arial"/>
        <color rgb="FF000000"/>
        <sz val="6.0"/>
      </rPr>
      <t>ELETROCALHA LISA OU PERFURADA - 200X50MM (LXH), INCLUSIVE TAMPA, EMENDA E SUPORTE REF 97241</t>
    </r>
  </si>
  <si>
    <r>
      <rPr>
        <rFont val="Arial"/>
        <color rgb="FF000000"/>
        <sz val="6.0"/>
      </rPr>
      <t>SUDECAP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</si>
  <si>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</si>
  <si>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7</t>
    </r>
  </si>
  <si>
    <r>
      <rPr>
        <rFont val="Arial"/>
        <b/>
        <color rgb="FF000000"/>
        <sz val="6.0"/>
      </rPr>
      <t>HIDRÁULICA E ACABAMENTOS</t>
    </r>
  </si>
  <si>
    <r>
      <rPr>
        <rFont val="Arial"/>
        <color rgb="FF000000"/>
        <sz val="6.0"/>
      </rPr>
      <t>7.1</t>
    </r>
  </si>
  <si>
    <r>
      <rPr>
        <rFont val="Arial"/>
        <color rgb="FF000000"/>
        <sz val="6.0"/>
      </rPr>
      <t>86889</t>
    </r>
  </si>
  <si>
    <r>
      <rPr>
        <rFont val="Arial"/>
        <color rgb="FF000000"/>
        <sz val="6.0"/>
      </rPr>
      <t>BANCADA DE GRANITO CINZA POLIDO, DE 1,50 X 0,60 M, PARA PIA DE COZINHA - FORNECIMENTO E INSTALAÇÃO.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</si>
  <si>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</si>
  <si>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</si>
  <si>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7.2</t>
    </r>
  </si>
  <si>
    <r>
      <rPr>
        <rFont val="Arial"/>
        <color rgb="FF000000"/>
        <sz val="6.0"/>
      </rPr>
      <t>00020231</t>
    </r>
  </si>
  <si>
    <r>
      <rPr>
        <rFont val="Arial"/>
        <color rgb="FF000000"/>
        <sz val="6.0"/>
      </rPr>
      <t>RODAPE OU RODABANCADA EM GRANITO, POLIDO, TIPO ANDORINHA/ QUARTZ/ CASTELO/ CORUMBA OU OUTROS EQUIVALENTES DA REGIAO, H= 10 CM, E= *2,0* CM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</si>
  <si>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</si>
  <si>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</si>
  <si>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7.3</t>
    </r>
  </si>
  <si>
    <r>
      <rPr>
        <rFont val="Arial"/>
        <color rgb="FF000000"/>
        <sz val="6.0"/>
      </rPr>
      <t>00001743</t>
    </r>
  </si>
  <si>
    <r>
      <rPr>
        <rFont val="Arial"/>
        <color rgb="FF000000"/>
        <sz val="6.0"/>
      </rPr>
      <t>CUBA ACO INOX (AISI 304) DE EMBUTIR COM VALVULA 3 1/2 ", DE *46 X 30 X 12* CM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</si>
  <si>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</si>
  <si>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</si>
  <si>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7.4</t>
    </r>
  </si>
  <si>
    <r>
      <rPr>
        <rFont val="Arial"/>
        <color rgb="FF000000"/>
        <sz val="6.0"/>
      </rPr>
      <t>86909</t>
    </r>
  </si>
  <si>
    <r>
      <rPr>
        <rFont val="Arial"/>
        <color rgb="FF000000"/>
        <sz val="6.0"/>
      </rPr>
      <t>TORNEIRA CROMADA TUBO MÓVEL, DE MESA, 1/2" OU 3/4", PARA PIA DE COZINHA, PADRÃO ALTO - FORNECIMENTO E INSTALAÇÃO.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</si>
  <si>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</si>
  <si>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</si>
  <si>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7.5</t>
    </r>
  </si>
  <si>
    <r>
      <rPr>
        <rFont val="Arial"/>
        <color rgb="FF000000"/>
        <sz val="6.0"/>
      </rPr>
      <t>86931</t>
    </r>
  </si>
  <si>
    <r>
      <rPr>
        <rFont val="Arial"/>
        <color rgb="FF000000"/>
        <sz val="6.0"/>
      </rPr>
      <t>VASO SANITÁRIO SIFONADO COM CAIXA ACOPLADA LOUÇA BRANCA, INCLUSO ENGATE FLEXÍVEL EM PLÁSTICO BRANCO, 1/2 X 40CM - FORNECIMENTO E INSTALAÇÃO.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</si>
  <si>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</si>
  <si>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</si>
  <si>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7.6</t>
    </r>
  </si>
  <si>
    <r>
      <rPr>
        <rFont val="Arial"/>
        <color rgb="FF000000"/>
        <sz val="6.0"/>
      </rPr>
      <t>100849</t>
    </r>
  </si>
  <si>
    <r>
      <rPr>
        <rFont val="Arial"/>
        <color rgb="FF000000"/>
        <sz val="6.0"/>
      </rPr>
      <t>ASSENTO SANITÁRIO CONVENCIONAL - FORNECIMENTO E INSTALACAO.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</si>
  <si>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</si>
  <si>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</si>
  <si>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7.7</t>
    </r>
  </si>
  <si>
    <r>
      <rPr>
        <rFont val="Arial"/>
        <color rgb="FF000000"/>
        <sz val="6.0"/>
      </rPr>
      <t>86942</t>
    </r>
  </si>
  <si>
    <r>
      <rPr>
        <rFont val="Arial"/>
        <color rgb="FF000000"/>
        <sz val="6.0"/>
      </rPr>
      <t>LAVATÓRIO LOUÇA BRANCA SUSPENSO, 29,5 X 39CM OU EQUIVALENTE, PADRÃO POPULAR, INCLUSO SIFÃO TIPO GARRAFA EM PVC, VÁLVULA E ENGATE FLEXÍVEL 30CM EM PLÁSTICO E TORNEIRA CROMADA DE MESA, PADRÃO POPULAR - FORNECIMENTO E INSTALAÇÃO.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</si>
  <si>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</si>
  <si>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</si>
  <si>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7.8</t>
    </r>
  </si>
  <si>
    <r>
      <rPr>
        <rFont val="Arial"/>
        <color rgb="FF000000"/>
        <sz val="6.0"/>
      </rPr>
      <t>S140701</t>
    </r>
  </si>
  <si>
    <r>
      <rPr>
        <rFont val="Arial"/>
        <color rgb="FF000000"/>
        <sz val="6.0"/>
      </rPr>
      <t>Ponto de água fria (lavatório, tanque, pia de cozinha, etc...)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</si>
  <si>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</si>
  <si>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pt</t>
    </r>
  </si>
  <si>
    <r>
      <rPr>
        <rFont val="Arial"/>
        <color rgb="FF000000"/>
        <sz val="6.0"/>
      </rPr>
      <t>7.9</t>
    </r>
  </si>
  <si>
    <r>
      <rPr>
        <rFont val="Arial"/>
        <color rgb="FF000000"/>
        <sz val="6.0"/>
      </rPr>
      <t>S140706</t>
    </r>
  </si>
  <si>
    <r>
      <rPr>
        <rFont val="Arial"/>
        <color rgb="FF000000"/>
        <sz val="6.0"/>
      </rPr>
      <t>Ponto para esgoto secundário (pia, lavatório, mictório, tanque, bidê, etc...)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</si>
  <si>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</si>
  <si>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pt</t>
    </r>
  </si>
  <si>
    <r>
      <rPr>
        <rFont val="Arial"/>
        <b/>
        <color rgb="FF000000"/>
        <sz val="6.0"/>
      </rPr>
      <t>8</t>
    </r>
  </si>
  <si>
    <r>
      <rPr>
        <rFont val="Arial"/>
        <b/>
        <color rgb="FF000000"/>
        <sz val="6.0"/>
      </rPr>
      <t>CLIMATIZAÇÃO</t>
    </r>
  </si>
  <si>
    <r>
      <rPr>
        <rFont val="Arial"/>
        <color rgb="FF000000"/>
        <sz val="6.0"/>
      </rPr>
      <t>8.1</t>
    </r>
  </si>
  <si>
    <r>
      <rPr>
        <rFont val="Arial"/>
        <color rgb="FF000000"/>
        <sz val="6.0"/>
      </rPr>
      <t>IT 02.05.0201 (/)</t>
    </r>
  </si>
  <si>
    <r>
      <rPr>
        <rFont val="Arial"/>
        <color rgb="FF000000"/>
        <sz val="6.0"/>
      </rPr>
      <t>Tubulação em cobre para interligação de Split System ao condensador/evaporador, inclusive isolamento térmico, alimentação elétrica, conexões e fixação, para aparelhos até 48.000 BTU. Fornecimento e instalação.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</si>
  <si>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</si>
  <si>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</si>
  <si>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9</t>
    </r>
  </si>
  <si>
    <r>
      <rPr>
        <rFont val="Arial"/>
        <b/>
        <color rgb="FF000000"/>
        <sz val="6.0"/>
      </rPr>
      <t>PPCI</t>
    </r>
  </si>
  <si>
    <r>
      <rPr>
        <rFont val="Arial"/>
        <b/>
        <color rgb="FF000000"/>
        <sz val="6.0"/>
      </rPr>
      <t>9.1</t>
    </r>
  </si>
  <si>
    <r>
      <rPr>
        <rFont val="Arial"/>
        <b/>
        <color rgb="FF000000"/>
        <sz val="6.0"/>
      </rPr>
      <t>HIDRANTES</t>
    </r>
  </si>
  <si>
    <r>
      <rPr>
        <rFont val="Arial"/>
        <color rgb="FF000000"/>
        <sz val="6.0"/>
      </rPr>
      <t>9.1.1</t>
    </r>
  </si>
  <si>
    <r>
      <rPr>
        <rFont val="Arial"/>
        <color rgb="FF000000"/>
        <sz val="6.0"/>
      </rPr>
      <t>88267</t>
    </r>
  </si>
  <si>
    <r>
      <rPr>
        <rFont val="Arial"/>
        <color rgb="FF000000"/>
        <sz val="6.0"/>
      </rPr>
      <t>ENCANADOR OU BOMBEIRO HIDRÁULICO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</si>
  <si>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</si>
  <si>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</si>
  <si>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9.1.2</t>
    </r>
  </si>
  <si>
    <r>
      <rPr>
        <rFont val="Arial"/>
        <color rgb="FF000000"/>
        <sz val="6.0"/>
      </rPr>
      <t>88248</t>
    </r>
  </si>
  <si>
    <r>
      <rPr>
        <rFont val="Arial"/>
        <color rgb="FF000000"/>
        <sz val="6.0"/>
      </rPr>
      <t>AUXILIAR DE ENCANADOR OU BOMBEIRO HIDRÁULICO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</si>
  <si>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</si>
  <si>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</si>
  <si>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9.1.3</t>
    </r>
  </si>
  <si>
    <r>
      <rPr>
        <rFont val="Arial"/>
        <color rgb="FF000000"/>
        <sz val="6.0"/>
      </rPr>
      <t>I067094</t>
    </r>
  </si>
  <si>
    <r>
      <rPr>
        <rFont val="Arial"/>
        <color rgb="FF000000"/>
        <sz val="6.0"/>
      </rPr>
      <t>ESGUICHO EM LATAO REGULAVEL 2.1/2"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</si>
  <si>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</si>
  <si>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</si>
  <si>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9.1.4</t>
    </r>
  </si>
  <si>
    <r>
      <rPr>
        <rFont val="Arial"/>
        <color rgb="FF000000"/>
        <sz val="6.0"/>
      </rPr>
      <t>00000787</t>
    </r>
  </si>
  <si>
    <r>
      <rPr>
        <rFont val="Arial"/>
        <color rgb="FF000000"/>
        <sz val="6.0"/>
      </rPr>
      <t>BUCHA DE REDUCAO DE FERRO GALVANIZADO, COM ROSCA BSP, DE 2 1/2" X 1 1/2"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</si>
  <si>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</si>
  <si>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</si>
  <si>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9.1.5</t>
    </r>
  </si>
  <si>
    <r>
      <rPr>
        <rFont val="Arial"/>
        <color rgb="FF000000"/>
        <sz val="6.0"/>
      </rPr>
      <t>92367</t>
    </r>
  </si>
  <si>
    <r>
      <rPr>
        <rFont val="Arial"/>
        <color rgb="FF000000"/>
        <sz val="6.0"/>
      </rPr>
      <t>TUBO DE AÇO GALVANIZADO COM COSTURA, CLASSE MÉDIA, DN 65 (2 1/2"), CONEXÃO ROSQUEADA, INSTALADO EM REDE DE ALIMENTAÇÃO PARA HIDRANTE - FORNECIMENTO E INSTALAÇÃO. AF_10/2020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</si>
  <si>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</si>
  <si>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</si>
  <si>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9.1.6</t>
    </r>
  </si>
  <si>
    <r>
      <rPr>
        <rFont val="Arial"/>
        <color rgb="FF000000"/>
        <sz val="6.0"/>
      </rPr>
      <t>00010892</t>
    </r>
  </si>
  <si>
    <r>
      <rPr>
        <rFont val="Arial"/>
        <color rgb="FF000000"/>
        <sz val="6.0"/>
      </rPr>
      <t>EXTINTOR DE INCENDIO PORTATIL COM CARGA DE PO QUIMICO SECO (PQS) DE 6 KG, CLASSE BC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</si>
  <si>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</si>
  <si>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</si>
  <si>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9.1.7</t>
    </r>
  </si>
  <si>
    <r>
      <rPr>
        <rFont val="Arial"/>
        <color rgb="FF000000"/>
        <sz val="6.0"/>
      </rPr>
      <t>COT-001</t>
    </r>
  </si>
  <si>
    <r>
      <rPr>
        <rFont val="Arial"/>
        <color rgb="FF000000"/>
        <sz val="6.0"/>
      </rPr>
      <t>Mangotinho p/combate a incêndio 1'' x 30m c/esguicho de neblina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</si>
  <si>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</si>
  <si>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9.1.8</t>
    </r>
  </si>
  <si>
    <r>
      <rPr>
        <rFont val="Arial"/>
        <color rgb="FF000000"/>
        <sz val="6.0"/>
      </rPr>
      <t>00011746</t>
    </r>
  </si>
  <si>
    <r>
      <rPr>
        <rFont val="Arial"/>
        <color rgb="FF000000"/>
        <sz val="6.0"/>
      </rPr>
      <t>VALVULA DE ESFERA BRUTA EM BRONZE, BITOLA 1"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</si>
  <si>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</si>
  <si>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</si>
  <si>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9.1.9</t>
    </r>
  </si>
  <si>
    <r>
      <rPr>
        <rFont val="Arial"/>
        <color rgb="FF000000"/>
        <sz val="6.0"/>
      </rPr>
      <t>90447</t>
    </r>
  </si>
  <si>
    <r>
      <rPr>
        <rFont val="Arial"/>
        <color rgb="FF000000"/>
        <sz val="6.0"/>
      </rPr>
      <t>RASGO LINEAR MANUAL EM ALVENARIA, PARA ELETRODUTOS, DIÂMETROS MENORES OU IGUAIS A 40 MM.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</si>
  <si>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</si>
  <si>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</si>
  <si>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9.1.10</t>
    </r>
  </si>
  <si>
    <r>
      <rPr>
        <rFont val="Arial"/>
        <color rgb="FF000000"/>
        <sz val="6.0"/>
      </rPr>
      <t>00039246</t>
    </r>
  </si>
  <si>
    <r>
      <rPr>
        <rFont val="Arial"/>
        <color rgb="FF000000"/>
        <sz val="6.0"/>
      </rPr>
      <t>ELETRODUTODUTO PEAD FLEXIVEL PAREDE SIMPLES, CORRUGACAO HELICOIDAL, COR PRETA, SEM ROSCA, DE 1 1/2", PARA CABEAMENTO SUBTERRANEO (NBR 15715)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</si>
  <si>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</si>
  <si>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</si>
  <si>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9.1.11</t>
    </r>
  </si>
  <si>
    <r>
      <rPr>
        <rFont val="Arial"/>
        <color rgb="FF000000"/>
        <sz val="6.0"/>
      </rPr>
      <t>10.90.32</t>
    </r>
  </si>
  <si>
    <r>
      <rPr>
        <rFont val="Arial"/>
        <color rgb="FF000000"/>
        <sz val="6.0"/>
      </rPr>
      <t>PRESSOSTATO TELEMECANIQUE XML B004, A2511</t>
    </r>
  </si>
  <si>
    <r>
      <rPr>
        <rFont val="Arial"/>
        <color rgb="FF000000"/>
        <sz val="6.0"/>
      </rPr>
      <t>SUDECAP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</si>
  <si>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</si>
  <si>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9.1.12</t>
    </r>
  </si>
  <si>
    <r>
      <rPr>
        <rFont val="Arial"/>
        <color rgb="FF000000"/>
        <sz val="6.0"/>
      </rPr>
      <t>94499</t>
    </r>
  </si>
  <si>
    <r>
      <rPr>
        <rFont val="Arial"/>
        <color rgb="FF000000"/>
        <sz val="6.0"/>
      </rPr>
      <t>REGISTRO DE GAVETA BRUTO, LATÃO, ROSCÁVEL, 2 1/2 , INSTALADO EM RESERVAÇÃO DE ÁGUA DE EDIFICAÇÃO QUE POSSUA RESERVATÓRIO DE FIBRA/FIBROCIMENTO FORNECIMENTO E INSTALAÇÃO. AF_06/2016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</si>
  <si>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</si>
  <si>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</si>
  <si>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9.2</t>
    </r>
  </si>
  <si>
    <r>
      <rPr>
        <rFont val="Arial"/>
        <b/>
        <color rgb="FF000000"/>
        <sz val="6.0"/>
      </rPr>
      <t>CENTRAL DE ALARME</t>
    </r>
  </si>
  <si>
    <r>
      <rPr>
        <rFont val="Arial"/>
        <color rgb="FF000000"/>
        <sz val="6.0"/>
      </rPr>
      <t>9.2.1</t>
    </r>
  </si>
  <si>
    <r>
      <rPr>
        <rFont val="Arial"/>
        <color rgb="FF000000"/>
        <sz val="6.0"/>
      </rPr>
      <t>I049860</t>
    </r>
  </si>
  <si>
    <r>
      <rPr>
        <rFont val="Arial"/>
        <color rgb="FF000000"/>
        <sz val="6.0"/>
      </rPr>
      <t>ACIONADOR MANUAL DE ALARME ENDERECAVEL TP QUEBRA VIDRO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</si>
  <si>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</si>
  <si>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</si>
  <si>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9.2.2</t>
    </r>
  </si>
  <si>
    <r>
      <rPr>
        <rFont val="Arial"/>
        <color rgb="FF000000"/>
        <sz val="6.0"/>
      </rPr>
      <t>56566</t>
    </r>
  </si>
  <si>
    <r>
      <rPr>
        <rFont val="Arial"/>
        <color rgb="FF000000"/>
        <sz val="6.0"/>
      </rPr>
      <t>DETECTOR ÓPTICO DE FUMAÇA NÃO-ANALÓGICO PARA SISTEMAS ENDEREÇÁVEIS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</si>
  <si>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</si>
  <si>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</si>
  <si>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9.2.3</t>
    </r>
  </si>
  <si>
    <r>
      <rPr>
        <rFont val="Arial"/>
        <color rgb="FF000000"/>
        <sz val="6.0"/>
      </rPr>
      <t>09.010.053 (E)</t>
    </r>
  </si>
  <si>
    <r>
      <rPr>
        <rFont val="Arial"/>
        <color rgb="FF000000"/>
        <sz val="6.0"/>
      </rPr>
      <t>CENTRAL DE ALARME DE INCÊNDIO ATÉ 24 LAÇOS</t>
    </r>
  </si>
  <si>
    <r>
      <rPr>
        <rFont val="Arial"/>
        <color rgb="FF000000"/>
        <sz val="6.0"/>
      </rPr>
      <t>SIURB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</si>
  <si>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</si>
  <si>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9.2.4</t>
    </r>
  </si>
  <si>
    <r>
      <rPr>
        <rFont val="Arial"/>
        <color rgb="FF000000"/>
        <sz val="6.0"/>
      </rPr>
      <t>CABO RESTINGA</t>
    </r>
  </si>
  <si>
    <r>
      <rPr>
        <rFont val="Arial"/>
        <color rgb="FF000000"/>
        <sz val="6.0"/>
      </rPr>
      <t>Cabo p/ alarme de Incêndio 3 x 1,5 mm² - Blindado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</si>
  <si>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</si>
  <si>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</si>
  <si>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9.3</t>
    </r>
  </si>
  <si>
    <r>
      <rPr>
        <rFont val="Arial"/>
        <b/>
        <color rgb="FF000000"/>
        <sz val="6.0"/>
      </rPr>
      <t>SINALIZAÇÃO</t>
    </r>
  </si>
  <si>
    <r>
      <rPr>
        <rFont val="Arial"/>
        <color rgb="FF000000"/>
        <sz val="6.0"/>
      </rPr>
      <t>9.3.1</t>
    </r>
  </si>
  <si>
    <r>
      <rPr>
        <rFont val="Arial"/>
        <color rgb="FF000000"/>
        <sz val="6.0"/>
      </rPr>
      <t>00037558</t>
    </r>
  </si>
  <si>
    <r>
      <rPr>
        <rFont val="Arial"/>
        <color rgb="FF000000"/>
        <sz val="6.0"/>
      </rPr>
      <t>PLACA DE SINALIZACAO DE SEGURANCA CONTRA INCENDIO, FOTOLUMINESCENTE, RETANGULAR, *20 X 40* CM, EM PVC *2* MM ANTI-CHAMAS (SIMBOLOS, CORES E PICTOGRAMAS CONFORME NBR 16820)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</si>
  <si>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</si>
  <si>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</si>
  <si>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9.3.2</t>
    </r>
  </si>
  <si>
    <r>
      <rPr>
        <rFont val="Arial"/>
        <color rgb="FF000000"/>
        <sz val="6.0"/>
      </rPr>
      <t>I067067</t>
    </r>
  </si>
  <si>
    <r>
      <rPr>
        <rFont val="Arial"/>
        <color rgb="FF000000"/>
        <sz val="6.0"/>
      </rPr>
      <t>SINALIZ DE EMERGENCIA (SAIDA) ACRILICA AUTONOMA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</si>
  <si>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</si>
  <si>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</si>
  <si>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9.4</t>
    </r>
  </si>
  <si>
    <r>
      <rPr>
        <rFont val="Arial"/>
        <b/>
        <color rgb="FF000000"/>
        <sz val="6.0"/>
      </rPr>
      <t>ALARME</t>
    </r>
  </si>
  <si>
    <r>
      <rPr>
        <rFont val="Arial"/>
        <color rgb="FF000000"/>
        <sz val="6.0"/>
      </rPr>
      <t>9.4.1</t>
    </r>
  </si>
  <si>
    <r>
      <rPr>
        <rFont val="Arial"/>
        <color rgb="FF000000"/>
        <sz val="6.0"/>
      </rPr>
      <t>I049170</t>
    </r>
  </si>
  <si>
    <r>
      <rPr>
        <rFont val="Arial"/>
        <color rgb="FF000000"/>
        <sz val="6.0"/>
      </rPr>
      <t>CENTRAL DE ALARME ENDERECAVEL 4 LACOS ATE 256 ENDERECOS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</si>
  <si>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</si>
  <si>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</si>
  <si>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9.4.2</t>
    </r>
  </si>
  <si>
    <r>
      <rPr>
        <rFont val="Arial"/>
        <color rgb="FF000000"/>
        <sz val="6.0"/>
      </rPr>
      <t>CABO ALARME</t>
    </r>
  </si>
  <si>
    <r>
      <rPr>
        <rFont val="Arial"/>
        <color rgb="FF000000"/>
        <sz val="6.0"/>
      </rPr>
      <t>Cabo p/ alarme de Incêndio 3x1,5+2x2,5mm² - Blindado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</si>
  <si>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</si>
  <si>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</si>
  <si>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9.4.3</t>
    </r>
  </si>
  <si>
    <r>
      <rPr>
        <rFont val="Arial"/>
        <color rgb="FF000000"/>
        <sz val="6.0"/>
      </rPr>
      <t>00037556</t>
    </r>
  </si>
  <si>
    <r>
      <rPr>
        <rFont val="Arial"/>
        <color rgb="FF000000"/>
        <sz val="6.0"/>
      </rPr>
      <t>PLACA DE SINALIZACAO DE SEGURANCA CONTRA INCENDIO, FOTOLUMINESCENTE, QUADRADA, *20 X 20* CM, EM PVC *2* MM ANTI-CHAMAS (SIMBOLOS, CORES E PICTOGRAMAS CONFORME NBR 13434) ***SIRENE***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</si>
  <si>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</si>
  <si>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</si>
  <si>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9.4.4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</si>
  <si>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</si>
  <si>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***CENTRAL DE ALARME***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</si>
  <si>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</si>
  <si>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</si>
  <si>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9.4.5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</si>
  <si>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</si>
  <si>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***ACIONADOR BOTOEIRA***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</si>
  <si>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</si>
  <si>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</si>
  <si>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9.4.6</t>
    </r>
  </si>
  <si>
    <r>
      <rPr>
        <rFont val="Arial"/>
        <color rgb="FF000000"/>
        <sz val="6.0"/>
      </rPr>
      <t>95805</t>
    </r>
  </si>
  <si>
    <r>
      <rPr>
        <rFont val="Arial"/>
        <color rgb="FF000000"/>
        <sz val="6.0"/>
      </rPr>
      <t>CONDULETE DE PVC, TIPO B, PARA ELETRODUTO DE PVC SOLDÁVEL DN 25 MM (3/4''), APARENTE - FORNECIMENTO E INSTALAÇÃO. AF_11/2016 ***COR VERMELHA***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</si>
  <si>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</si>
  <si>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</si>
  <si>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9.4.7</t>
    </r>
  </si>
  <si>
    <r>
      <rPr>
        <rFont val="Arial"/>
        <color rgb="FF000000"/>
        <sz val="6.0"/>
      </rPr>
      <t>91884</t>
    </r>
  </si>
  <si>
    <r>
      <rPr>
        <rFont val="Arial"/>
        <color rgb="FF000000"/>
        <sz val="6.0"/>
      </rPr>
      <t>LUVA PARA ELETRODUTO, PVC, ROSCÁVEL, DN 25 MM (3/4"), PARA CIRCUITOS TERMINAIS, INSTALADA EM PAREDE - FORNECIMENTO E INSTALAÇÃO. AF_12/2015 ***COR VERMELHA***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</si>
  <si>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</si>
  <si>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</si>
  <si>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9.4.8</t>
    </r>
  </si>
  <si>
    <r>
      <rPr>
        <rFont val="Arial"/>
        <color rgb="FF000000"/>
        <sz val="6.0"/>
      </rPr>
      <t>91914</t>
    </r>
  </si>
  <si>
    <r>
      <rPr>
        <rFont val="Arial"/>
        <color rgb="FF000000"/>
        <sz val="6.0"/>
      </rPr>
      <t>CURVA 90 GRAUS PARA ELETRODUTO, PVC, ROSCÁVEL, DN 25 MM (3/4"), PARA CIRCUITOS TERMINAIS, INSTALADA EM PAREDE - FORNECIMENTO E INSTALAÇÃO. AF_12/2015 ***COR VERMELHA***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</si>
  <si>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</si>
  <si>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</si>
  <si>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9.4.9</t>
    </r>
  </si>
  <si>
    <r>
      <rPr>
        <rFont val="Arial"/>
        <color rgb="FF000000"/>
        <sz val="6.0"/>
      </rPr>
      <t>00039346</t>
    </r>
  </si>
  <si>
    <r>
      <rPr>
        <rFont val="Arial"/>
        <color rgb="FF000000"/>
        <sz val="6.0"/>
      </rPr>
      <t>TAMPA PARA CONDULETE, EM PVC, PARA 1 INTERRUPTOR ***TAMPA CEGA COR VERMELHA***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</si>
  <si>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</si>
  <si>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</si>
  <si>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9.4.10</t>
    </r>
  </si>
  <si>
    <r>
      <rPr>
        <rFont val="Arial"/>
        <color rgb="FF000000"/>
        <sz val="6.0"/>
      </rPr>
      <t>88264</t>
    </r>
  </si>
  <si>
    <r>
      <rPr>
        <rFont val="Arial"/>
        <color rgb="FF000000"/>
        <sz val="6.0"/>
      </rPr>
      <t>ELETRICISTA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</si>
  <si>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</si>
  <si>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</si>
  <si>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9.4.11</t>
    </r>
  </si>
  <si>
    <r>
      <rPr>
        <rFont val="Arial"/>
        <color rgb="FF000000"/>
        <sz val="6.0"/>
      </rPr>
      <t>88247</t>
    </r>
  </si>
  <si>
    <r>
      <rPr>
        <rFont val="Arial"/>
        <color rgb="FF000000"/>
        <sz val="6.0"/>
      </rPr>
      <t>AUXILIAR DE ELETRICISTA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</si>
  <si>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</si>
  <si>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</si>
  <si>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9.4.12</t>
    </r>
  </si>
  <si>
    <r>
      <rPr>
        <rFont val="Arial"/>
        <color rgb="FF000000"/>
        <sz val="6.0"/>
      </rPr>
      <t>93654</t>
    </r>
  </si>
  <si>
    <r>
      <rPr>
        <rFont val="Arial"/>
        <color rgb="FF000000"/>
        <sz val="6.0"/>
      </rPr>
      <t>DISJUNTOR MONOPOLAR TIPO DIN, CORRENTE NOMINAL DE 16A - FORNECIMENTO E INSTALAÇÃO. AF_10/2020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</si>
  <si>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</si>
  <si>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</si>
  <si>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9.5</t>
    </r>
  </si>
  <si>
    <r>
      <rPr>
        <rFont val="Arial"/>
        <b/>
        <color rgb="FF000000"/>
        <sz val="6.0"/>
      </rPr>
      <t>PLACAS</t>
    </r>
  </si>
  <si>
    <r>
      <rPr>
        <rFont val="Arial"/>
        <color rgb="FF000000"/>
        <sz val="6.0"/>
      </rPr>
      <t>9.5.1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</si>
  <si>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</si>
  <si>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 SAÍDA ACIMA PORTA P14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</si>
  <si>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</si>
  <si>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</si>
  <si>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9.5.2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</si>
  <si>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</si>
  <si>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***SAÍDA P17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</si>
  <si>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</si>
  <si>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</si>
  <si>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9.5.3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</si>
  <si>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</si>
  <si>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***ORIENTAÇÃO SAÍDA ESQUERDA P13E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</si>
  <si>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</si>
  <si>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</si>
  <si>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9.5.4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</si>
  <si>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</si>
  <si>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 ORIENTAÇÃO SAÍDA DIREITA P13D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</si>
  <si>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</si>
  <si>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</si>
  <si>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9.5.5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</si>
  <si>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</si>
  <si>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 SAÍDA RAMPA A ESQUERDA P15E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</si>
  <si>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</si>
  <si>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</si>
  <si>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9.5.6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</si>
  <si>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</si>
  <si>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13434) *** SAÍDA ESCADA A DIREITA P16D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</si>
  <si>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</si>
  <si>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</si>
  <si>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9.5.7</t>
    </r>
  </si>
  <si>
    <r>
      <rPr>
        <rFont val="Arial"/>
        <color rgb="FF000000"/>
        <sz val="6.0"/>
      </rPr>
      <t>00037560</t>
    </r>
  </si>
  <si>
    <r>
      <rPr>
        <rFont val="Arial"/>
        <color rgb="FF000000"/>
        <sz val="6.0"/>
      </rPr>
      <t>PLACA DE SINALIZACAO DE SEGURANCA CONTRA INCENDIO - ALERTA, TRIANGULAR, BASE DE *30* CM, EM PVC *2* MM ANTI-CHAMAS (SIMBOLOS, CORES E PICTOGRAMAS CONFORME NBR 13434) *** RISCO CHOQUE ELÉTRICO P9 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</si>
  <si>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</si>
  <si>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</si>
  <si>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9.5.8</t>
    </r>
  </si>
  <si>
    <r>
      <rPr>
        <rFont val="Arial"/>
        <color rgb="FF000000"/>
        <sz val="6.0"/>
      </rPr>
      <t>88316</t>
    </r>
  </si>
  <si>
    <r>
      <rPr>
        <rFont val="Arial"/>
        <color rgb="FF000000"/>
        <sz val="6.0"/>
      </rPr>
      <t>SERVENTE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</si>
  <si>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</si>
  <si>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</si>
  <si>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9.6</t>
    </r>
  </si>
  <si>
    <r>
      <rPr>
        <rFont val="Arial"/>
        <b/>
        <color rgb="FF000000"/>
        <sz val="6.0"/>
      </rPr>
      <t>EXTINTOR</t>
    </r>
  </si>
  <si>
    <r>
      <rPr>
        <rFont val="Arial"/>
        <color rgb="FF000000"/>
        <sz val="6.0"/>
      </rPr>
      <t>9.6.1</t>
    </r>
  </si>
  <si>
    <r>
      <rPr>
        <rFont val="Arial"/>
        <color rgb="FF000000"/>
        <sz val="6.0"/>
      </rPr>
      <t>I067043</t>
    </r>
  </si>
  <si>
    <r>
      <rPr>
        <rFont val="Arial"/>
        <color rgb="FF000000"/>
        <sz val="6.0"/>
      </rPr>
      <t>EXTINTOR PORTATIL PO QUIMICO SECO ABC- 6KG ***3A40BC***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</si>
  <si>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</si>
  <si>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</si>
  <si>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9.6.2</t>
    </r>
  </si>
  <si>
    <r>
      <rPr>
        <rFont val="Arial"/>
        <color rgb="FF000000"/>
        <sz val="6.0"/>
      </rPr>
      <t>73.55.26</t>
    </r>
  </si>
  <si>
    <r>
      <rPr>
        <rFont val="Arial"/>
        <color rgb="FF000000"/>
        <sz val="6.0"/>
      </rPr>
      <t>ABRIGO PARA EXTINTOR INCÊNDIO 75 X 30 X 25 CM</t>
    </r>
  </si>
  <si>
    <r>
      <rPr>
        <rFont val="Arial"/>
        <color rgb="FF000000"/>
        <sz val="6.0"/>
      </rPr>
      <t>SUDECAP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</si>
  <si>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</si>
  <si>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9.6.3</t>
    </r>
  </si>
  <si>
    <r>
      <rPr>
        <rFont val="Arial"/>
        <color rgb="FF000000"/>
        <sz val="6.0"/>
      </rPr>
      <t>00037556</t>
    </r>
  </si>
  <si>
    <r>
      <rPr>
        <rFont val="Arial"/>
        <color rgb="FF000000"/>
        <sz val="6.0"/>
      </rPr>
      <t>PLACA DE SINALIZACAO DE SEGURANCA CONTRA INCENDIO, FOTOLUMINESCENTE, QUADRADA, *20 X 20* CM, EM PVC *2* MM ANTI-CHAMAS (SIMBOLOS, CORES E PICTOGRAMAS CONFORME NBR 13434) ***EXTINTOR ABC***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</si>
  <si>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</si>
  <si>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</si>
  <si>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9.6.4</t>
    </r>
  </si>
  <si>
    <r>
      <rPr>
        <rFont val="Arial"/>
        <color rgb="FF000000"/>
        <sz val="6.0"/>
      </rPr>
      <t>00037556</t>
    </r>
  </si>
  <si>
    <r>
      <rPr>
        <rFont val="Arial"/>
        <color rgb="FF000000"/>
        <sz val="6.0"/>
      </rPr>
      <t>PLACA DE SINALIZACAO DE SEGURANCA CONTRA INCENDIO, FOTOLUMINESCENTE, QUADRADA, *20 X 20* CM, EM PVC *2* MM ANTI-CHAMAS (SIMBOLOS, CORES E PICTOGRAMAS CONFORME NBR 13434) ***EXTINTOR CO2***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</si>
  <si>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</si>
  <si>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</si>
  <si>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10</t>
    </r>
  </si>
  <si>
    <r>
      <rPr>
        <rFont val="Arial"/>
        <b/>
        <color rgb="FF000000"/>
        <sz val="6.0"/>
      </rPr>
      <t>SERVIÇOS FINAIS</t>
    </r>
  </si>
  <si>
    <r>
      <rPr>
        <rFont val="Arial"/>
        <color rgb="FF000000"/>
        <sz val="6.0"/>
      </rPr>
      <t>10.1</t>
    </r>
  </si>
  <si>
    <r>
      <rPr>
        <rFont val="Arial"/>
        <color rgb="FF000000"/>
        <sz val="6.0"/>
      </rPr>
      <t>S030304</t>
    </r>
  </si>
  <si>
    <r>
      <rPr>
        <rFont val="Arial"/>
        <color rgb="FF000000"/>
        <sz val="6.0"/>
      </rPr>
      <t>Índice de preço para remoção de entulho decorrente da execução de obras (Classe A CONAMA - NBR 10.004 - Classe II-B), incluindo aluguel da caçamba, carga, transporte e descarga em área licenciada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</si>
  <si>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</si>
  <si>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</si>
  <si>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5.0"/>
      </rPr>
      <t>VALOR BDI TOTAL:</t>
    </r>
  </si>
  <si>
    <r>
      <rPr>
        <rFont val="Arial"/>
        <b/>
        <color rgb="FF000000"/>
        <sz val="5.0"/>
      </rPr>
      <t>VALOR ORÇAMENTO:</t>
    </r>
  </si>
  <si>
    <r>
      <rPr>
        <rFont val="Arial"/>
        <b/>
        <color rgb="FF000000"/>
        <sz val="5.0"/>
      </rPr>
      <t>VALOR TOTAL:</t>
    </r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</si>
  <si>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</si>
  <si>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</si>
  <si>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</si>
  <si>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</si>
  <si>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</si>
  <si>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</si>
  <si>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</si>
  <si>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</si>
  <si>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</si>
  <si>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DEMOLIÇÕES E REMOÇÕES</t>
    </r>
  </si>
  <si>
    <r>
      <rPr>
        <rFont val="SansSerif"/>
        <color rgb="FF000000"/>
        <sz val="7.0"/>
      </rPr>
      <t>2</t>
    </r>
  </si>
  <si>
    <r>
      <rPr>
        <rFont val="Arial"/>
        <color rgb="FF000000"/>
        <sz val="7.0"/>
      </rPr>
      <t>PISOS</t>
    </r>
  </si>
  <si>
    <r>
      <rPr>
        <rFont val="SansSerif"/>
        <color rgb="FF000000"/>
        <sz val="7.0"/>
      </rPr>
      <t>3</t>
    </r>
  </si>
  <si>
    <r>
      <rPr>
        <rFont val="Arial"/>
        <color rgb="FF000000"/>
        <sz val="7.0"/>
      </rPr>
      <t>PAREDES E FORROS</t>
    </r>
  </si>
  <si>
    <r>
      <rPr>
        <rFont val="SansSerif"/>
        <color rgb="FF000000"/>
        <sz val="7.0"/>
      </rPr>
      <t>4</t>
    </r>
  </si>
  <si>
    <r>
      <rPr>
        <rFont val="Arial"/>
        <color rgb="FF000000"/>
        <sz val="7.0"/>
      </rPr>
      <t>ESQUADRIAS</t>
    </r>
  </si>
  <si>
    <r>
      <rPr>
        <rFont val="SansSerif"/>
        <color rgb="FF000000"/>
        <sz val="7.0"/>
      </rPr>
      <t>5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</si>
  <si>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</si>
  <si>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6</t>
    </r>
  </si>
  <si>
    <r>
      <rPr>
        <rFont val="Arial"/>
        <color rgb="FF000000"/>
        <sz val="7.0"/>
      </rPr>
      <t>ELÉTRICA E ILUMINAÇÃO</t>
    </r>
  </si>
  <si>
    <r>
      <rPr>
        <rFont val="SansSerif"/>
        <color rgb="FF000000"/>
        <sz val="7.0"/>
      </rPr>
      <t>7</t>
    </r>
  </si>
  <si>
    <r>
      <rPr>
        <rFont val="Arial"/>
        <color rgb="FF000000"/>
        <sz val="7.0"/>
      </rPr>
      <t>HIDRÁULICA E ACABAMENTOS</t>
    </r>
  </si>
  <si>
    <r>
      <rPr>
        <rFont val="SansSerif"/>
        <color rgb="FF000000"/>
        <sz val="7.0"/>
      </rPr>
      <t>8</t>
    </r>
  </si>
  <si>
    <r>
      <rPr>
        <rFont val="Arial"/>
        <color rgb="FF000000"/>
        <sz val="7.0"/>
      </rPr>
      <t>CLIMATIZAÇÃO</t>
    </r>
  </si>
  <si>
    <r>
      <rPr>
        <rFont val="SansSerif"/>
        <color rgb="FF000000"/>
        <sz val="7.0"/>
      </rPr>
      <t>9</t>
    </r>
  </si>
  <si>
    <r>
      <rPr>
        <rFont val="Arial"/>
        <color rgb="FF000000"/>
        <sz val="7.0"/>
      </rPr>
      <t>PPCI</t>
    </r>
  </si>
  <si>
    <r>
      <rPr>
        <rFont val="SansSerif"/>
        <color rgb="FF000000"/>
        <sz val="7.0"/>
      </rPr>
      <t>10</t>
    </r>
  </si>
  <si>
    <r>
      <rPr>
        <rFont val="Arial"/>
        <color rgb="FF000000"/>
        <sz val="7.0"/>
      </rPr>
      <t>SERVIÇOS FINAIS</t>
    </r>
  </si>
  <si>
    <r>
      <rPr>
        <rFont val="SansSerif"/>
        <color rgb="FF000000"/>
        <sz val="7.0"/>
      </rPr>
      <t>11</t>
    </r>
  </si>
  <si>
    <r>
      <rPr>
        <rFont val="Arial"/>
        <color rgb="FF000000"/>
        <sz val="7.0"/>
      </rPr>
      <t>Benefícios e Despesas Indiretas (BDI)</t>
    </r>
  </si>
  <si>
    <t>CRONOGRAMA FÍSICO-FINANCEIRO CONSIDERANDO O DESCONTO OFERTADO NA LICITAÇÃO DE:</t>
  </si>
  <si>
    <t>ITEM</t>
  </si>
  <si>
    <t>DESCRIÇÃO</t>
  </si>
  <si>
    <t>VALOR (R$)</t>
  </si>
  <si>
    <t>MÊS 1</t>
  </si>
  <si>
    <t>MÊS 2</t>
  </si>
  <si>
    <t>MÊS 3</t>
  </si>
  <si>
    <t>MÊS 4</t>
  </si>
  <si>
    <t>Total parcela</t>
  </si>
  <si>
    <t>1</t>
  </si>
  <si>
    <t>DEMOLIÇÕES E REMOÇÕES</t>
  </si>
  <si>
    <t>2</t>
  </si>
  <si>
    <t>PISOS</t>
  </si>
  <si>
    <t>3</t>
  </si>
  <si>
    <t>PAREDES E FORROS</t>
  </si>
  <si>
    <t>4</t>
  </si>
  <si>
    <t>ESQUADRIAS</t>
  </si>
  <si>
    <t>5</t>
  </si>
  <si>
    <t>PINTURAS</t>
  </si>
  <si>
    <t>6</t>
  </si>
  <si>
    <t>ELÉTRICA E ILUMINAÇÃO</t>
  </si>
  <si>
    <t>7</t>
  </si>
  <si>
    <t>HIDRÁULICA E ACABAMENTOS</t>
  </si>
  <si>
    <t>8</t>
  </si>
  <si>
    <t>CLIMATIZAÇÃO</t>
  </si>
  <si>
    <t>9</t>
  </si>
  <si>
    <t>PPCI</t>
  </si>
  <si>
    <t>10</t>
  </si>
  <si>
    <t>SERVIÇOS FINAIS</t>
  </si>
  <si>
    <t>11</t>
  </si>
  <si>
    <t>Benefícios e Despesas Indiretas (BDI)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</si>
</sst>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00_-;\-* #,##0.0000_-;_-* &quot;-&quot;??_-;_-@"/>
    <numFmt numFmtId="165" formatCode="_-[$R$-416]\ * #,##0.00_-;\-[$R$-416]\ * #,##0.00_-;_-[$R$-416]\ * &quot;-&quot;??_-;_-@"/>
    <numFmt numFmtId="166" formatCode="\R\$\ #,##0.00"/>
    <numFmt numFmtId="167" formatCode="\R\$\ ###,###,##0.00"/>
    <numFmt numFmtId="168" formatCode="#,##0.00%"/>
  </numFmts>
  <fonts count="25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FF0000"/>
      <name val="Calibri"/>
    </font>
    <font>
      <b/>
      <sz val="20.0"/>
      <color theme="1"/>
      <name val="Calibri"/>
    </font>
    <font>
      <b/>
      <sz val="7.0"/>
      <color rgb="FF000000"/>
      <name val="Arial"/>
    </font>
    <font>
      <b/>
      <sz val="14.0"/>
      <color rgb="FFFFFFFF"/>
      <name val="Calibri"/>
    </font>
    <font>
      <b/>
      <sz val="6.0"/>
      <color rgb="FF000000"/>
      <name val="Arial"/>
    </font>
    <font>
      <b/>
      <sz val="8.0"/>
      <color rgb="FF000000"/>
      <name val="Arial"/>
    </font>
    <font/>
    <font>
      <sz val="6.0"/>
      <color rgb="FF000000"/>
      <name val="Arial"/>
    </font>
    <font>
      <b/>
      <sz val="5.0"/>
      <color rgb="FF000000"/>
      <name val="Arial"/>
    </font>
    <font>
      <b/>
      <sz val="11.0"/>
      <color theme="1"/>
      <name val="Calibri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sz val="12.0"/>
      <color rgb="FFFF0000"/>
      <name val="Calibri"/>
    </font>
    <font>
      <b/>
      <sz val="12.0"/>
      <color theme="1"/>
      <name val="Calibri"/>
    </font>
    <font>
      <sz val="12.0"/>
      <color rgb="FF000000"/>
      <name val="SansSerif"/>
    </font>
    <font>
      <sz val="12.0"/>
      <color rgb="FF000000"/>
      <name val="Arial"/>
    </font>
    <font>
      <sz val="12.0"/>
      <color theme="1"/>
      <name val="Calibri"/>
    </font>
    <font>
      <b/>
      <sz val="12.0"/>
      <color rgb="FF000000"/>
      <name val="Arial"/>
    </font>
    <font>
      <sz val="12.0"/>
      <color theme="1"/>
      <name val="Arial"/>
    </font>
    <font>
      <b/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C2D69B"/>
        <bgColor rgb="FFC2D69B"/>
      </patternFill>
    </fill>
    <fill>
      <patternFill patternType="solid">
        <fgColor rgb="FFDFDFDF"/>
        <bgColor rgb="FFDFDFDF"/>
      </patternFill>
    </fill>
    <fill>
      <patternFill patternType="solid">
        <fgColor rgb="FF92D050"/>
        <bgColor rgb="FF92D050"/>
      </patternFill>
    </fill>
  </fills>
  <borders count="2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10" xfId="0" applyAlignment="1" applyBorder="1" applyFill="1" applyFont="1" applyNumberFormat="1">
      <alignment horizontal="center" shrinkToFit="0" wrapText="1"/>
    </xf>
    <xf borderId="1" fillId="3" fontId="3" numFmtId="164" xfId="0" applyAlignment="1" applyBorder="1" applyFill="1" applyFont="1" applyNumberFormat="1">
      <alignment horizontal="center"/>
    </xf>
    <xf borderId="0" fillId="0" fontId="4" numFmtId="0" xfId="0" applyAlignment="1" applyFont="1">
      <alignment horizontal="right" shrinkToFit="0" vertical="center" wrapText="1"/>
    </xf>
    <xf borderId="2" fillId="4" fontId="5" numFmtId="10" xfId="0" applyAlignment="1" applyBorder="1" applyFill="1" applyFont="1" applyNumberFormat="1">
      <alignment horizontal="center"/>
    </xf>
    <xf borderId="3" fillId="3" fontId="3" numFmtId="165" xfId="0" applyAlignment="1" applyBorder="1" applyFont="1" applyNumberFormat="1">
      <alignment horizontal="center"/>
    </xf>
    <xf borderId="3" fillId="5" fontId="6" numFmtId="0" xfId="0" applyAlignment="1" applyBorder="1" applyFill="1" applyFont="1">
      <alignment horizontal="center"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6" fontId="7" numFmtId="0" xfId="0" applyAlignment="1" applyBorder="1" applyFill="1" applyFont="1">
      <alignment horizontal="center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5" fillId="0" fontId="8" numFmtId="0" xfId="0" applyBorder="1" applyFont="1"/>
    <xf borderId="6" fillId="0" fontId="8" numFmtId="0" xfId="0" applyBorder="1" applyFont="1"/>
    <xf borderId="4" fillId="0" fontId="6" numFmtId="166" xfId="0" applyAlignment="1" applyBorder="1" applyFont="1" applyNumberFormat="1">
      <alignment horizontal="right" shrinkToFit="0" vertical="center" wrapText="1"/>
    </xf>
    <xf borderId="3" fillId="2" fontId="1" numFmtId="10" xfId="0" applyAlignment="1" applyBorder="1" applyFont="1" applyNumberFormat="1">
      <alignment horizontal="center"/>
    </xf>
    <xf borderId="3" fillId="6" fontId="1" numFmtId="165" xfId="0" applyBorder="1" applyFont="1" applyNumberFormat="1"/>
    <xf borderId="3" fillId="0" fontId="9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3" fillId="0" fontId="9" numFmtId="4" xfId="0" applyAlignment="1" applyBorder="1" applyFont="1" applyNumberFormat="1">
      <alignment horizontal="right" shrinkToFit="0" vertical="center" wrapText="1"/>
    </xf>
    <xf borderId="3" fillId="0" fontId="9" numFmtId="166" xfId="0" applyAlignment="1" applyBorder="1" applyFont="1" applyNumberFormat="1">
      <alignment horizontal="right" shrinkToFit="0" vertical="center" wrapText="1"/>
    </xf>
    <xf borderId="4" fillId="0" fontId="9" numFmtId="167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3" fillId="2" fontId="11" numFmtId="10" xfId="0" applyAlignment="1" applyBorder="1" applyFont="1" applyNumberFormat="1">
      <alignment horizontal="center"/>
    </xf>
    <xf borderId="3" fillId="6" fontId="11" numFmtId="165" xfId="0" applyBorder="1" applyFont="1" applyNumberFormat="1"/>
    <xf borderId="3" fillId="7" fontId="12" numFmtId="0" xfId="0" applyAlignment="1" applyBorder="1" applyFill="1" applyFont="1">
      <alignment horizontal="center" shrinkToFit="0" vertical="center" wrapText="1"/>
    </xf>
    <xf borderId="4" fillId="7" fontId="13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left" shrinkToFit="0" vertical="center" wrapText="1"/>
    </xf>
    <xf borderId="7" fillId="0" fontId="14" numFmtId="0" xfId="0" applyAlignment="1" applyBorder="1" applyFont="1">
      <alignment horizontal="left" shrinkToFit="0" vertical="center" wrapText="1"/>
    </xf>
    <xf borderId="7" fillId="0" fontId="14" numFmtId="166" xfId="0" applyAlignment="1" applyBorder="1" applyFont="1" applyNumberFormat="1">
      <alignment horizontal="right" shrinkToFit="0" vertical="center" wrapText="1"/>
    </xf>
    <xf borderId="7" fillId="0" fontId="15" numFmtId="168" xfId="0" applyAlignment="1" applyBorder="1" applyFont="1" applyNumberFormat="1">
      <alignment horizontal="right" shrinkToFit="0" vertical="center" wrapText="1"/>
    </xf>
    <xf borderId="7" fillId="0" fontId="1" numFmtId="0" xfId="0" applyAlignment="1" applyBorder="1" applyFont="1">
      <alignment shrinkToFit="0" wrapText="1"/>
    </xf>
    <xf borderId="8" fillId="0" fontId="10" numFmtId="168" xfId="0" applyAlignment="1" applyBorder="1" applyFont="1" applyNumberFormat="1">
      <alignment horizontal="right" shrinkToFit="0" vertical="center" wrapText="1"/>
    </xf>
    <xf borderId="9" fillId="0" fontId="8" numFmtId="0" xfId="0" applyBorder="1" applyFont="1"/>
    <xf borderId="10" fillId="0" fontId="8" numFmtId="0" xfId="0" applyBorder="1" applyFont="1"/>
    <xf borderId="3" fillId="7" fontId="14" numFmtId="166" xfId="0" applyAlignment="1" applyBorder="1" applyFont="1" applyNumberFormat="1">
      <alignment horizontal="right" shrinkToFit="0" vertical="center" wrapText="1"/>
    </xf>
    <xf borderId="10" fillId="0" fontId="1" numFmtId="0" xfId="0" applyAlignment="1" applyBorder="1" applyFont="1">
      <alignment shrinkToFit="0" wrapText="1"/>
    </xf>
    <xf borderId="4" fillId="0" fontId="4" numFmtId="166" xfId="0" applyAlignment="1" applyBorder="1" applyFont="1" applyNumberFormat="1">
      <alignment horizontal="right" shrinkToFit="0" vertical="center" wrapText="1"/>
    </xf>
    <xf borderId="11" fillId="7" fontId="1" numFmtId="0" xfId="0" applyAlignment="1" applyBorder="1" applyFont="1">
      <alignment shrinkToFit="0" wrapText="1"/>
    </xf>
    <xf borderId="12" fillId="7" fontId="1" numFmtId="0" xfId="0" applyAlignment="1" applyBorder="1" applyFont="1">
      <alignment shrinkToFit="0" wrapText="1"/>
    </xf>
    <xf borderId="13" fillId="7" fontId="16" numFmtId="166" xfId="0" applyAlignment="1" applyBorder="1" applyFont="1" applyNumberFormat="1">
      <alignment horizontal="right" shrinkToFit="0" vertical="center" wrapText="1"/>
    </xf>
    <xf borderId="2" fillId="7" fontId="14" numFmtId="166" xfId="0" applyAlignment="1" applyBorder="1" applyFont="1" applyNumberFormat="1">
      <alignment horizontal="right" shrinkToFit="0" vertical="center" wrapText="1"/>
    </xf>
    <xf borderId="8" fillId="7" fontId="14" numFmtId="166" xfId="0" applyAlignment="1" applyBorder="1" applyFont="1" applyNumberFormat="1">
      <alignment horizontal="right" shrinkToFit="0" vertical="center" wrapText="1"/>
    </xf>
    <xf borderId="14" fillId="7" fontId="1" numFmtId="0" xfId="0" applyAlignment="1" applyBorder="1" applyFont="1">
      <alignment shrinkToFit="0" wrapText="1"/>
    </xf>
    <xf borderId="15" fillId="7" fontId="1" numFmtId="0" xfId="0" applyAlignment="1" applyBorder="1" applyFont="1">
      <alignment shrinkToFit="0" wrapText="1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2" fontId="17" numFmtId="0" xfId="0" applyAlignment="1" applyBorder="1" applyFont="1">
      <alignment horizontal="center"/>
    </xf>
    <xf borderId="20" fillId="0" fontId="8" numFmtId="0" xfId="0" applyBorder="1" applyFont="1"/>
    <xf borderId="21" fillId="0" fontId="8" numFmtId="0" xfId="0" applyBorder="1" applyFont="1"/>
    <xf borderId="19" fillId="4" fontId="18" numFmtId="10" xfId="0" applyAlignment="1" applyBorder="1" applyFont="1" applyNumberFormat="1">
      <alignment horizontal="center"/>
    </xf>
    <xf borderId="3" fillId="7" fontId="19" numFmtId="0" xfId="0" applyAlignment="1" applyBorder="1" applyFont="1">
      <alignment horizontal="center" shrinkToFit="0" vertical="center" wrapText="1"/>
    </xf>
    <xf borderId="4" fillId="7" fontId="19" numFmtId="0" xfId="0" applyAlignment="1" applyBorder="1" applyFont="1">
      <alignment horizontal="center" shrinkToFit="0" vertical="center" wrapText="1"/>
    </xf>
    <xf borderId="7" fillId="0" fontId="19" numFmtId="0" xfId="0" applyAlignment="1" applyBorder="1" applyFont="1">
      <alignment horizontal="left" shrinkToFit="0" vertical="center" wrapText="1"/>
    </xf>
    <xf borderId="7" fillId="0" fontId="20" numFmtId="0" xfId="0" applyAlignment="1" applyBorder="1" applyFont="1">
      <alignment horizontal="left" shrinkToFit="0" vertical="center" wrapText="1"/>
    </xf>
    <xf borderId="7" fillId="0" fontId="20" numFmtId="166" xfId="0" applyAlignment="1" applyBorder="1" applyFont="1" applyNumberFormat="1">
      <alignment horizontal="right" shrinkToFit="0" vertical="center" wrapText="1"/>
    </xf>
    <xf borderId="7" fillId="0" fontId="20" numFmtId="168" xfId="0" applyAlignment="1" applyBorder="1" applyFont="1" applyNumberFormat="1">
      <alignment horizontal="right" shrinkToFit="0" vertical="center" wrapText="1"/>
    </xf>
    <xf borderId="7" fillId="0" fontId="21" numFmtId="0" xfId="0" applyAlignment="1" applyBorder="1" applyFont="1">
      <alignment shrinkToFit="0" wrapText="1"/>
    </xf>
    <xf borderId="8" fillId="0" fontId="22" numFmtId="168" xfId="0" applyAlignment="1" applyBorder="1" applyFont="1" applyNumberFormat="1">
      <alignment horizontal="right" shrinkToFit="0" vertical="center" wrapText="1"/>
    </xf>
    <xf borderId="3" fillId="7" fontId="20" numFmtId="166" xfId="0" applyAlignment="1" applyBorder="1" applyFont="1" applyNumberFormat="1">
      <alignment horizontal="right" shrinkToFit="0" vertical="center" wrapText="1"/>
    </xf>
    <xf borderId="10" fillId="0" fontId="21" numFmtId="0" xfId="0" applyAlignment="1" applyBorder="1" applyFont="1">
      <alignment shrinkToFit="0" wrapText="1"/>
    </xf>
    <xf borderId="4" fillId="0" fontId="22" numFmtId="166" xfId="0" applyAlignment="1" applyBorder="1" applyFont="1" applyNumberFormat="1">
      <alignment horizontal="right" shrinkToFit="0" vertical="center" wrapText="1"/>
    </xf>
    <xf borderId="7" fillId="0" fontId="23" numFmtId="166" xfId="0" applyAlignment="1" applyBorder="1" applyFont="1" applyNumberFormat="1">
      <alignment horizontal="right" shrinkToFit="0" wrapText="1"/>
    </xf>
    <xf borderId="11" fillId="7" fontId="21" numFmtId="0" xfId="0" applyAlignment="1" applyBorder="1" applyFont="1">
      <alignment shrinkToFit="0" wrapText="1"/>
    </xf>
    <xf borderId="22" fillId="7" fontId="21" numFmtId="0" xfId="0" applyAlignment="1" applyBorder="1" applyFont="1">
      <alignment shrinkToFit="0" wrapText="1"/>
    </xf>
    <xf borderId="7" fillId="7" fontId="24" numFmtId="166" xfId="0" applyAlignment="1" applyBorder="1" applyFont="1" applyNumberFormat="1">
      <alignment shrinkToFit="0" wrapText="1"/>
    </xf>
    <xf borderId="2" fillId="7" fontId="20" numFmtId="166" xfId="0" applyAlignment="1" applyBorder="1" applyFont="1" applyNumberFormat="1">
      <alignment horizontal="right" shrinkToFit="0" vertical="center" wrapText="1"/>
    </xf>
    <xf borderId="8" fillId="8" fontId="22" numFmtId="166" xfId="0" applyAlignment="1" applyBorder="1" applyFill="1" applyFont="1" applyNumberFormat="1">
      <alignment horizontal="right" shrinkToFit="0" vertical="center" wrapText="1"/>
    </xf>
    <xf borderId="14" fillId="7" fontId="21" numFmtId="0" xfId="0" applyAlignment="1" applyBorder="1" applyFont="1">
      <alignment shrinkToFit="0" wrapText="1"/>
    </xf>
    <xf borderId="19" fillId="7" fontId="2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1657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16573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15.57"/>
    <col customWidth="1" min="10" max="10" width="28.29"/>
    <col customWidth="1" min="11" max="26" width="8.71"/>
  </cols>
  <sheetData>
    <row r="1" ht="130.5" customHeight="1">
      <c r="A1" s="1"/>
      <c r="I1" s="2" t="s">
        <v>0</v>
      </c>
      <c r="J1" s="3" t="s">
        <v>1</v>
      </c>
    </row>
    <row r="2" ht="29.25" customHeight="1">
      <c r="A2" s="1"/>
      <c r="B2" s="4" t="s">
        <v>2</v>
      </c>
      <c r="H2" s="1"/>
      <c r="I2" s="5">
        <v>0.0</v>
      </c>
      <c r="J2" s="6">
        <f>J122</f>
        <v>265055.97</v>
      </c>
    </row>
    <row r="3" ht="21.75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9" t="s">
        <v>12</v>
      </c>
    </row>
    <row r="4" ht="19.5" customHeight="1">
      <c r="A4" s="10" t="s">
        <v>13</v>
      </c>
      <c r="B4" s="11" t="s">
        <v>14</v>
      </c>
      <c r="C4" s="12"/>
      <c r="D4" s="12"/>
      <c r="E4" s="12"/>
      <c r="F4" s="12"/>
      <c r="G4" s="13"/>
      <c r="H4" s="14">
        <v>3593.2</v>
      </c>
      <c r="I4" s="15">
        <f t="shared" ref="I4:I122" si="1">$I$2</f>
        <v>0</v>
      </c>
      <c r="J4" s="16">
        <f t="shared" ref="J4:J122" si="2">H4-(H4*I4)</f>
        <v>3593.2</v>
      </c>
    </row>
    <row r="5">
      <c r="A5" s="17" t="s">
        <v>15</v>
      </c>
      <c r="B5" s="18" t="s">
        <v>16</v>
      </c>
      <c r="C5" s="17" t="s">
        <v>17</v>
      </c>
      <c r="D5" s="18" t="s">
        <v>18</v>
      </c>
      <c r="E5" s="18" t="s">
        <v>19</v>
      </c>
      <c r="F5" s="19">
        <v>1.48</v>
      </c>
      <c r="G5" s="20">
        <v>114.69</v>
      </c>
      <c r="H5" s="21">
        <v>169.74</v>
      </c>
      <c r="I5" s="15">
        <f t="shared" si="1"/>
        <v>0</v>
      </c>
      <c r="J5" s="16">
        <f t="shared" si="2"/>
        <v>169.74</v>
      </c>
    </row>
    <row r="6">
      <c r="A6" s="17" t="s">
        <v>20</v>
      </c>
      <c r="B6" s="18" t="s">
        <v>21</v>
      </c>
      <c r="C6" s="17" t="s">
        <v>22</v>
      </c>
      <c r="D6" s="18" t="s">
        <v>23</v>
      </c>
      <c r="E6" s="18" t="s">
        <v>24</v>
      </c>
      <c r="F6" s="19">
        <v>114.37</v>
      </c>
      <c r="G6" s="20">
        <v>17.01</v>
      </c>
      <c r="H6" s="21">
        <v>1945.43</v>
      </c>
      <c r="I6" s="15">
        <f t="shared" si="1"/>
        <v>0</v>
      </c>
      <c r="J6" s="16">
        <f t="shared" si="2"/>
        <v>1945.43</v>
      </c>
    </row>
    <row r="7">
      <c r="A7" s="17" t="s">
        <v>25</v>
      </c>
      <c r="B7" s="18" t="s">
        <v>26</v>
      </c>
      <c r="C7" s="17" t="s">
        <v>27</v>
      </c>
      <c r="D7" s="18" t="s">
        <v>28</v>
      </c>
      <c r="E7" s="18" t="s">
        <v>29</v>
      </c>
      <c r="F7" s="19">
        <v>25.38</v>
      </c>
      <c r="G7" s="20">
        <v>9.58</v>
      </c>
      <c r="H7" s="21">
        <v>243.14</v>
      </c>
      <c r="I7" s="15">
        <f t="shared" si="1"/>
        <v>0</v>
      </c>
      <c r="J7" s="16">
        <f t="shared" si="2"/>
        <v>243.14</v>
      </c>
    </row>
    <row r="8">
      <c r="A8" s="17" t="s">
        <v>30</v>
      </c>
      <c r="B8" s="18" t="s">
        <v>31</v>
      </c>
      <c r="C8" s="17" t="s">
        <v>32</v>
      </c>
      <c r="D8" s="18" t="s">
        <v>33</v>
      </c>
      <c r="E8" s="18" t="s">
        <v>34</v>
      </c>
      <c r="F8" s="19">
        <v>42.46</v>
      </c>
      <c r="G8" s="20">
        <v>2.23</v>
      </c>
      <c r="H8" s="21">
        <v>94.69</v>
      </c>
      <c r="I8" s="15">
        <f t="shared" si="1"/>
        <v>0</v>
      </c>
      <c r="J8" s="16">
        <f t="shared" si="2"/>
        <v>94.69</v>
      </c>
    </row>
    <row r="9">
      <c r="A9" s="17" t="s">
        <v>35</v>
      </c>
      <c r="B9" s="18" t="s">
        <v>36</v>
      </c>
      <c r="C9" s="17" t="s">
        <v>37</v>
      </c>
      <c r="D9" s="18" t="s">
        <v>38</v>
      </c>
      <c r="E9" s="18" t="s">
        <v>39</v>
      </c>
      <c r="F9" s="19">
        <v>7.85</v>
      </c>
      <c r="G9" s="20">
        <v>10.2</v>
      </c>
      <c r="H9" s="21">
        <v>80.07</v>
      </c>
      <c r="I9" s="15">
        <f t="shared" si="1"/>
        <v>0</v>
      </c>
      <c r="J9" s="16">
        <f t="shared" si="2"/>
        <v>80.07</v>
      </c>
    </row>
    <row r="10">
      <c r="A10" s="17" t="s">
        <v>40</v>
      </c>
      <c r="B10" s="18" t="s">
        <v>41</v>
      </c>
      <c r="C10" s="17" t="s">
        <v>42</v>
      </c>
      <c r="D10" s="18" t="s">
        <v>43</v>
      </c>
      <c r="E10" s="18" t="s">
        <v>44</v>
      </c>
      <c r="F10" s="19">
        <v>30.27</v>
      </c>
      <c r="G10" s="20">
        <v>2.41</v>
      </c>
      <c r="H10" s="21">
        <v>72.95</v>
      </c>
      <c r="I10" s="15">
        <f t="shared" si="1"/>
        <v>0</v>
      </c>
      <c r="J10" s="16">
        <f t="shared" si="2"/>
        <v>72.95</v>
      </c>
    </row>
    <row r="11">
      <c r="A11" s="17" t="s">
        <v>45</v>
      </c>
      <c r="B11" s="18" t="s">
        <v>46</v>
      </c>
      <c r="C11" s="17" t="s">
        <v>47</v>
      </c>
      <c r="D11" s="18" t="s">
        <v>48</v>
      </c>
      <c r="E11" s="18" t="s">
        <v>49</v>
      </c>
      <c r="F11" s="19">
        <v>45.73</v>
      </c>
      <c r="G11" s="20">
        <v>15.39</v>
      </c>
      <c r="H11" s="21">
        <v>703.78</v>
      </c>
      <c r="I11" s="15">
        <f t="shared" si="1"/>
        <v>0</v>
      </c>
      <c r="J11" s="16">
        <f t="shared" si="2"/>
        <v>703.78</v>
      </c>
    </row>
    <row r="12">
      <c r="A12" s="17" t="s">
        <v>50</v>
      </c>
      <c r="B12" s="18" t="s">
        <v>51</v>
      </c>
      <c r="C12" s="17" t="s">
        <v>52</v>
      </c>
      <c r="D12" s="18" t="s">
        <v>53</v>
      </c>
      <c r="E12" s="18" t="s">
        <v>54</v>
      </c>
      <c r="F12" s="19">
        <v>2.86</v>
      </c>
      <c r="G12" s="20">
        <v>99.09</v>
      </c>
      <c r="H12" s="21">
        <v>283.4</v>
      </c>
      <c r="I12" s="15">
        <f t="shared" si="1"/>
        <v>0</v>
      </c>
      <c r="J12" s="16">
        <f t="shared" si="2"/>
        <v>283.4</v>
      </c>
    </row>
    <row r="13" ht="19.5" customHeight="1">
      <c r="A13" s="10" t="s">
        <v>55</v>
      </c>
      <c r="B13" s="11" t="s">
        <v>56</v>
      </c>
      <c r="C13" s="12"/>
      <c r="D13" s="12"/>
      <c r="E13" s="12"/>
      <c r="F13" s="12"/>
      <c r="G13" s="13"/>
      <c r="H13" s="14">
        <v>22372.63</v>
      </c>
      <c r="I13" s="15">
        <f t="shared" si="1"/>
        <v>0</v>
      </c>
      <c r="J13" s="16">
        <f t="shared" si="2"/>
        <v>22372.63</v>
      </c>
    </row>
    <row r="14">
      <c r="A14" s="17" t="s">
        <v>57</v>
      </c>
      <c r="B14" s="18" t="s">
        <v>58</v>
      </c>
      <c r="C14" s="17" t="s">
        <v>59</v>
      </c>
      <c r="D14" s="18" t="s">
        <v>60</v>
      </c>
      <c r="E14" s="18" t="s">
        <v>61</v>
      </c>
      <c r="F14" s="19">
        <v>118.46</v>
      </c>
      <c r="G14" s="20">
        <v>16.38</v>
      </c>
      <c r="H14" s="21">
        <v>1940.37</v>
      </c>
      <c r="I14" s="15">
        <f t="shared" si="1"/>
        <v>0</v>
      </c>
      <c r="J14" s="16">
        <f t="shared" si="2"/>
        <v>1940.37</v>
      </c>
    </row>
    <row r="15">
      <c r="A15" s="17" t="s">
        <v>62</v>
      </c>
      <c r="B15" s="18" t="s">
        <v>63</v>
      </c>
      <c r="C15" s="17" t="s">
        <v>64</v>
      </c>
      <c r="D15" s="18" t="s">
        <v>65</v>
      </c>
      <c r="E15" s="18" t="s">
        <v>66</v>
      </c>
      <c r="F15" s="19">
        <v>88.19</v>
      </c>
      <c r="G15" s="20">
        <v>121.59</v>
      </c>
      <c r="H15" s="21">
        <v>10723.02</v>
      </c>
      <c r="I15" s="15">
        <f t="shared" si="1"/>
        <v>0</v>
      </c>
      <c r="J15" s="16">
        <f t="shared" si="2"/>
        <v>10723.02</v>
      </c>
    </row>
    <row r="16">
      <c r="A16" s="17" t="s">
        <v>67</v>
      </c>
      <c r="B16" s="18" t="s">
        <v>68</v>
      </c>
      <c r="C16" s="17" t="s">
        <v>69</v>
      </c>
      <c r="D16" s="18" t="s">
        <v>70</v>
      </c>
      <c r="E16" s="18" t="s">
        <v>71</v>
      </c>
      <c r="F16" s="19">
        <v>30.27</v>
      </c>
      <c r="G16" s="20">
        <v>176.1</v>
      </c>
      <c r="H16" s="21">
        <v>5330.55</v>
      </c>
      <c r="I16" s="15">
        <f t="shared" si="1"/>
        <v>0</v>
      </c>
      <c r="J16" s="16">
        <f t="shared" si="2"/>
        <v>5330.55</v>
      </c>
    </row>
    <row r="17">
      <c r="A17" s="17" t="s">
        <v>72</v>
      </c>
      <c r="B17" s="18" t="s">
        <v>73</v>
      </c>
      <c r="C17" s="17" t="s">
        <v>74</v>
      </c>
      <c r="D17" s="18" t="s">
        <v>75</v>
      </c>
      <c r="E17" s="18" t="s">
        <v>76</v>
      </c>
      <c r="F17" s="19">
        <v>27.0</v>
      </c>
      <c r="G17" s="20">
        <v>152.15</v>
      </c>
      <c r="H17" s="21">
        <v>4108.05</v>
      </c>
      <c r="I17" s="15">
        <f t="shared" si="1"/>
        <v>0</v>
      </c>
      <c r="J17" s="16">
        <f t="shared" si="2"/>
        <v>4108.05</v>
      </c>
    </row>
    <row r="18">
      <c r="A18" s="17" t="s">
        <v>77</v>
      </c>
      <c r="B18" s="18" t="s">
        <v>78</v>
      </c>
      <c r="C18" s="17" t="s">
        <v>79</v>
      </c>
      <c r="D18" s="18" t="s">
        <v>80</v>
      </c>
      <c r="E18" s="18" t="s">
        <v>81</v>
      </c>
      <c r="F18" s="19">
        <v>8.0</v>
      </c>
      <c r="G18" s="20">
        <v>33.83</v>
      </c>
      <c r="H18" s="21">
        <v>270.64</v>
      </c>
      <c r="I18" s="15">
        <f t="shared" si="1"/>
        <v>0</v>
      </c>
      <c r="J18" s="16">
        <f t="shared" si="2"/>
        <v>270.64</v>
      </c>
    </row>
    <row r="19" ht="19.5" customHeight="1">
      <c r="A19" s="10" t="s">
        <v>82</v>
      </c>
      <c r="B19" s="11" t="s">
        <v>83</v>
      </c>
      <c r="C19" s="12"/>
      <c r="D19" s="12"/>
      <c r="E19" s="12"/>
      <c r="F19" s="12"/>
      <c r="G19" s="13"/>
      <c r="H19" s="14">
        <v>33952.28</v>
      </c>
      <c r="I19" s="15">
        <f t="shared" si="1"/>
        <v>0</v>
      </c>
      <c r="J19" s="16">
        <f t="shared" si="2"/>
        <v>33952.28</v>
      </c>
    </row>
    <row r="20">
      <c r="A20" s="17" t="s">
        <v>84</v>
      </c>
      <c r="B20" s="18" t="s">
        <v>85</v>
      </c>
      <c r="C20" s="17" t="s">
        <v>86</v>
      </c>
      <c r="D20" s="18" t="s">
        <v>87</v>
      </c>
      <c r="E20" s="18" t="s">
        <v>88</v>
      </c>
      <c r="F20" s="19">
        <v>9.35</v>
      </c>
      <c r="G20" s="20">
        <v>196.36</v>
      </c>
      <c r="H20" s="21">
        <v>1835.97</v>
      </c>
      <c r="I20" s="15">
        <f t="shared" si="1"/>
        <v>0</v>
      </c>
      <c r="J20" s="16">
        <f t="shared" si="2"/>
        <v>1835.97</v>
      </c>
    </row>
    <row r="21" ht="15.75" customHeight="1">
      <c r="A21" s="17" t="s">
        <v>89</v>
      </c>
      <c r="B21" s="18" t="s">
        <v>90</v>
      </c>
      <c r="C21" s="17" t="s">
        <v>91</v>
      </c>
      <c r="D21" s="18" t="s">
        <v>92</v>
      </c>
      <c r="E21" s="18" t="s">
        <v>93</v>
      </c>
      <c r="F21" s="19">
        <v>117.73</v>
      </c>
      <c r="G21" s="20">
        <v>37.1</v>
      </c>
      <c r="H21" s="21">
        <v>4367.78</v>
      </c>
      <c r="I21" s="15">
        <f t="shared" si="1"/>
        <v>0</v>
      </c>
      <c r="J21" s="16">
        <f t="shared" si="2"/>
        <v>4367.78</v>
      </c>
    </row>
    <row r="22" ht="15.75" customHeight="1">
      <c r="A22" s="17" t="s">
        <v>94</v>
      </c>
      <c r="B22" s="18" t="s">
        <v>95</v>
      </c>
      <c r="C22" s="17" t="s">
        <v>96</v>
      </c>
      <c r="D22" s="18" t="s">
        <v>97</v>
      </c>
      <c r="E22" s="18" t="s">
        <v>98</v>
      </c>
      <c r="F22" s="19">
        <v>93.71</v>
      </c>
      <c r="G22" s="20">
        <v>222.46</v>
      </c>
      <c r="H22" s="21">
        <v>20846.73</v>
      </c>
      <c r="I22" s="15">
        <f t="shared" si="1"/>
        <v>0</v>
      </c>
      <c r="J22" s="16">
        <f t="shared" si="2"/>
        <v>20846.73</v>
      </c>
    </row>
    <row r="23" ht="15.75" customHeight="1">
      <c r="A23" s="17" t="s">
        <v>99</v>
      </c>
      <c r="B23" s="18" t="s">
        <v>100</v>
      </c>
      <c r="C23" s="17" t="s">
        <v>101</v>
      </c>
      <c r="D23" s="18" t="s">
        <v>102</v>
      </c>
      <c r="E23" s="18" t="s">
        <v>103</v>
      </c>
      <c r="F23" s="19">
        <v>50.03</v>
      </c>
      <c r="G23" s="20">
        <v>44.33</v>
      </c>
      <c r="H23" s="21">
        <v>2217.83</v>
      </c>
      <c r="I23" s="15">
        <f t="shared" si="1"/>
        <v>0</v>
      </c>
      <c r="J23" s="16">
        <f t="shared" si="2"/>
        <v>2217.83</v>
      </c>
    </row>
    <row r="24" ht="15.75" customHeight="1">
      <c r="A24" s="17" t="s">
        <v>104</v>
      </c>
      <c r="B24" s="18" t="s">
        <v>105</v>
      </c>
      <c r="C24" s="17" t="s">
        <v>106</v>
      </c>
      <c r="D24" s="18" t="s">
        <v>107</v>
      </c>
      <c r="E24" s="18" t="s">
        <v>108</v>
      </c>
      <c r="F24" s="19">
        <v>42.46</v>
      </c>
      <c r="G24" s="20">
        <v>84.72</v>
      </c>
      <c r="H24" s="21">
        <v>3597.21</v>
      </c>
      <c r="I24" s="15">
        <f t="shared" si="1"/>
        <v>0</v>
      </c>
      <c r="J24" s="16">
        <f t="shared" si="2"/>
        <v>3597.21</v>
      </c>
    </row>
    <row r="25" ht="15.75" customHeight="1">
      <c r="A25" s="17" t="s">
        <v>109</v>
      </c>
      <c r="B25" s="18" t="s">
        <v>110</v>
      </c>
      <c r="C25" s="17" t="s">
        <v>111</v>
      </c>
      <c r="D25" s="18" t="s">
        <v>112</v>
      </c>
      <c r="E25" s="18" t="s">
        <v>113</v>
      </c>
      <c r="F25" s="19">
        <v>16.0</v>
      </c>
      <c r="G25" s="20">
        <v>27.86</v>
      </c>
      <c r="H25" s="21">
        <v>445.76</v>
      </c>
      <c r="I25" s="15">
        <f t="shared" si="1"/>
        <v>0</v>
      </c>
      <c r="J25" s="16">
        <f t="shared" si="2"/>
        <v>445.76</v>
      </c>
    </row>
    <row r="26" ht="15.75" customHeight="1">
      <c r="A26" s="17" t="s">
        <v>114</v>
      </c>
      <c r="B26" s="18" t="s">
        <v>115</v>
      </c>
      <c r="C26" s="17" t="s">
        <v>116</v>
      </c>
      <c r="D26" s="18" t="s">
        <v>117</v>
      </c>
      <c r="E26" s="18" t="s">
        <v>118</v>
      </c>
      <c r="F26" s="19">
        <v>20.0</v>
      </c>
      <c r="G26" s="20">
        <v>32.05</v>
      </c>
      <c r="H26" s="21">
        <v>641.0</v>
      </c>
      <c r="I26" s="15">
        <f t="shared" si="1"/>
        <v>0</v>
      </c>
      <c r="J26" s="16">
        <f t="shared" si="2"/>
        <v>641</v>
      </c>
    </row>
    <row r="27" ht="19.5" customHeight="1">
      <c r="A27" s="10" t="s">
        <v>119</v>
      </c>
      <c r="B27" s="11" t="s">
        <v>120</v>
      </c>
      <c r="C27" s="12"/>
      <c r="D27" s="12"/>
      <c r="E27" s="12"/>
      <c r="F27" s="12"/>
      <c r="G27" s="13"/>
      <c r="H27" s="14">
        <v>65426.07</v>
      </c>
      <c r="I27" s="15">
        <f t="shared" si="1"/>
        <v>0</v>
      </c>
      <c r="J27" s="16">
        <f t="shared" si="2"/>
        <v>65426.07</v>
      </c>
    </row>
    <row r="28" ht="15.75" customHeight="1">
      <c r="A28" s="17" t="s">
        <v>121</v>
      </c>
      <c r="B28" s="18" t="s">
        <v>122</v>
      </c>
      <c r="C28" s="17" t="s">
        <v>123</v>
      </c>
      <c r="D28" s="18" t="s">
        <v>124</v>
      </c>
      <c r="E28" s="18" t="s">
        <v>125</v>
      </c>
      <c r="F28" s="19">
        <v>3.0</v>
      </c>
      <c r="G28" s="20">
        <v>1491.65</v>
      </c>
      <c r="H28" s="21">
        <v>4474.95</v>
      </c>
      <c r="I28" s="15">
        <f t="shared" si="1"/>
        <v>0</v>
      </c>
      <c r="J28" s="16">
        <f t="shared" si="2"/>
        <v>4474.95</v>
      </c>
    </row>
    <row r="29" ht="15.75" customHeight="1">
      <c r="A29" s="17" t="s">
        <v>126</v>
      </c>
      <c r="B29" s="18" t="s">
        <v>127</v>
      </c>
      <c r="C29" s="17" t="s">
        <v>128</v>
      </c>
      <c r="D29" s="18" t="s">
        <v>129</v>
      </c>
      <c r="E29" s="18" t="s">
        <v>130</v>
      </c>
      <c r="F29" s="19">
        <v>1.0</v>
      </c>
      <c r="G29" s="20">
        <v>1387.89</v>
      </c>
      <c r="H29" s="21">
        <v>1387.89</v>
      </c>
      <c r="I29" s="15">
        <f t="shared" si="1"/>
        <v>0</v>
      </c>
      <c r="J29" s="16">
        <f t="shared" si="2"/>
        <v>1387.89</v>
      </c>
    </row>
    <row r="30" ht="15.75" customHeight="1">
      <c r="A30" s="17" t="s">
        <v>131</v>
      </c>
      <c r="B30" s="18" t="s">
        <v>132</v>
      </c>
      <c r="C30" s="17" t="s">
        <v>133</v>
      </c>
      <c r="D30" s="18" t="s">
        <v>134</v>
      </c>
      <c r="E30" s="18" t="s">
        <v>135</v>
      </c>
      <c r="F30" s="19">
        <v>1.0</v>
      </c>
      <c r="G30" s="20">
        <v>1319.43</v>
      </c>
      <c r="H30" s="21">
        <v>1319.43</v>
      </c>
      <c r="I30" s="15">
        <f t="shared" si="1"/>
        <v>0</v>
      </c>
      <c r="J30" s="16">
        <f t="shared" si="2"/>
        <v>1319.43</v>
      </c>
    </row>
    <row r="31" ht="15.75" customHeight="1">
      <c r="A31" s="17" t="s">
        <v>136</v>
      </c>
      <c r="B31" s="18" t="s">
        <v>137</v>
      </c>
      <c r="C31" s="17" t="s">
        <v>138</v>
      </c>
      <c r="D31" s="18" t="s">
        <v>139</v>
      </c>
      <c r="E31" s="18" t="s">
        <v>140</v>
      </c>
      <c r="F31" s="19">
        <v>65.6</v>
      </c>
      <c r="G31" s="20">
        <v>12.73</v>
      </c>
      <c r="H31" s="21">
        <v>835.09</v>
      </c>
      <c r="I31" s="15">
        <f t="shared" si="1"/>
        <v>0</v>
      </c>
      <c r="J31" s="16">
        <f t="shared" si="2"/>
        <v>835.09</v>
      </c>
    </row>
    <row r="32" ht="15.75" customHeight="1">
      <c r="A32" s="17" t="s">
        <v>141</v>
      </c>
      <c r="B32" s="18" t="s">
        <v>142</v>
      </c>
      <c r="C32" s="17" t="s">
        <v>143</v>
      </c>
      <c r="D32" s="18" t="s">
        <v>144</v>
      </c>
      <c r="E32" s="18" t="s">
        <v>145</v>
      </c>
      <c r="F32" s="19">
        <v>7.75</v>
      </c>
      <c r="G32" s="20">
        <v>635.63</v>
      </c>
      <c r="H32" s="21">
        <v>4926.13</v>
      </c>
      <c r="I32" s="15">
        <f t="shared" si="1"/>
        <v>0</v>
      </c>
      <c r="J32" s="16">
        <f t="shared" si="2"/>
        <v>4926.13</v>
      </c>
    </row>
    <row r="33" ht="15.75" customHeight="1">
      <c r="A33" s="17" t="s">
        <v>146</v>
      </c>
      <c r="B33" s="18" t="s">
        <v>147</v>
      </c>
      <c r="C33" s="17" t="s">
        <v>148</v>
      </c>
      <c r="D33" s="18" t="s">
        <v>149</v>
      </c>
      <c r="E33" s="18" t="s">
        <v>150</v>
      </c>
      <c r="F33" s="19">
        <v>38.05</v>
      </c>
      <c r="G33" s="20">
        <v>783.79</v>
      </c>
      <c r="H33" s="21">
        <v>29823.21</v>
      </c>
      <c r="I33" s="15">
        <f t="shared" si="1"/>
        <v>0</v>
      </c>
      <c r="J33" s="16">
        <f t="shared" si="2"/>
        <v>29823.21</v>
      </c>
    </row>
    <row r="34" ht="15.75" customHeight="1">
      <c r="A34" s="17" t="s">
        <v>151</v>
      </c>
      <c r="B34" s="18" t="s">
        <v>152</v>
      </c>
      <c r="C34" s="17" t="s">
        <v>153</v>
      </c>
      <c r="D34" s="18" t="s">
        <v>154</v>
      </c>
      <c r="E34" s="18" t="s">
        <v>155</v>
      </c>
      <c r="F34" s="19">
        <v>40.65</v>
      </c>
      <c r="G34" s="20">
        <v>525.0</v>
      </c>
      <c r="H34" s="21">
        <v>21341.25</v>
      </c>
      <c r="I34" s="15">
        <f t="shared" si="1"/>
        <v>0</v>
      </c>
      <c r="J34" s="16">
        <f t="shared" si="2"/>
        <v>21341.25</v>
      </c>
    </row>
    <row r="35" ht="15.75" customHeight="1">
      <c r="A35" s="17" t="s">
        <v>156</v>
      </c>
      <c r="B35" s="18" t="s">
        <v>157</v>
      </c>
      <c r="C35" s="17" t="s">
        <v>158</v>
      </c>
      <c r="D35" s="18" t="s">
        <v>159</v>
      </c>
      <c r="E35" s="18" t="s">
        <v>160</v>
      </c>
      <c r="F35" s="19">
        <v>7.75</v>
      </c>
      <c r="G35" s="20">
        <v>170.08</v>
      </c>
      <c r="H35" s="21">
        <v>1318.12</v>
      </c>
      <c r="I35" s="15">
        <f t="shared" si="1"/>
        <v>0</v>
      </c>
      <c r="J35" s="16">
        <f t="shared" si="2"/>
        <v>1318.12</v>
      </c>
    </row>
    <row r="36" ht="19.5" customHeight="1">
      <c r="A36" s="10" t="s">
        <v>161</v>
      </c>
      <c r="B36" s="11" t="s">
        <v>162</v>
      </c>
      <c r="C36" s="12"/>
      <c r="D36" s="12"/>
      <c r="E36" s="12"/>
      <c r="F36" s="12"/>
      <c r="G36" s="13"/>
      <c r="H36" s="14">
        <v>20586.71</v>
      </c>
      <c r="I36" s="15">
        <f t="shared" si="1"/>
        <v>0</v>
      </c>
      <c r="J36" s="16">
        <f t="shared" si="2"/>
        <v>20586.71</v>
      </c>
    </row>
    <row r="37" ht="15.75" customHeight="1">
      <c r="A37" s="17" t="s">
        <v>163</v>
      </c>
      <c r="B37" s="18" t="s">
        <v>164</v>
      </c>
      <c r="C37" s="17" t="s">
        <v>165</v>
      </c>
      <c r="D37" s="18" t="s">
        <v>166</v>
      </c>
      <c r="E37" s="18" t="s">
        <v>167</v>
      </c>
      <c r="F37" s="19">
        <v>117.73</v>
      </c>
      <c r="G37" s="20">
        <v>12.56</v>
      </c>
      <c r="H37" s="21">
        <v>1478.69</v>
      </c>
      <c r="I37" s="15">
        <f t="shared" si="1"/>
        <v>0</v>
      </c>
      <c r="J37" s="16">
        <f t="shared" si="2"/>
        <v>1478.69</v>
      </c>
    </row>
    <row r="38" ht="15.75" customHeight="1">
      <c r="A38" s="17" t="s">
        <v>168</v>
      </c>
      <c r="B38" s="18" t="s">
        <v>169</v>
      </c>
      <c r="C38" s="17" t="s">
        <v>170</v>
      </c>
      <c r="D38" s="18" t="s">
        <v>171</v>
      </c>
      <c r="E38" s="18" t="s">
        <v>172</v>
      </c>
      <c r="F38" s="19">
        <v>591.6</v>
      </c>
      <c r="G38" s="20">
        <v>3.86</v>
      </c>
      <c r="H38" s="21">
        <v>2283.58</v>
      </c>
      <c r="I38" s="15">
        <f t="shared" si="1"/>
        <v>0</v>
      </c>
      <c r="J38" s="16">
        <f t="shared" si="2"/>
        <v>2283.58</v>
      </c>
    </row>
    <row r="39" ht="15.75" customHeight="1">
      <c r="A39" s="17" t="s">
        <v>173</v>
      </c>
      <c r="B39" s="18" t="s">
        <v>174</v>
      </c>
      <c r="C39" s="17" t="s">
        <v>175</v>
      </c>
      <c r="D39" s="18" t="s">
        <v>176</v>
      </c>
      <c r="E39" s="18" t="s">
        <v>177</v>
      </c>
      <c r="F39" s="19">
        <v>591.6</v>
      </c>
      <c r="G39" s="20">
        <v>14.15</v>
      </c>
      <c r="H39" s="21">
        <v>8371.14</v>
      </c>
      <c r="I39" s="15">
        <f t="shared" si="1"/>
        <v>0</v>
      </c>
      <c r="J39" s="16">
        <f t="shared" si="2"/>
        <v>8371.14</v>
      </c>
    </row>
    <row r="40" ht="15.75" customHeight="1">
      <c r="A40" s="17" t="s">
        <v>178</v>
      </c>
      <c r="B40" s="18" t="s">
        <v>179</v>
      </c>
      <c r="C40" s="17" t="s">
        <v>180</v>
      </c>
      <c r="D40" s="18" t="s">
        <v>181</v>
      </c>
      <c r="E40" s="18" t="s">
        <v>182</v>
      </c>
      <c r="F40" s="19">
        <v>42.46</v>
      </c>
      <c r="G40" s="20">
        <v>33.98</v>
      </c>
      <c r="H40" s="21">
        <v>1442.79</v>
      </c>
      <c r="I40" s="15">
        <f t="shared" si="1"/>
        <v>0</v>
      </c>
      <c r="J40" s="16">
        <f t="shared" si="2"/>
        <v>1442.79</v>
      </c>
    </row>
    <row r="41" ht="15.75" customHeight="1">
      <c r="A41" s="17" t="s">
        <v>183</v>
      </c>
      <c r="B41" s="18" t="s">
        <v>184</v>
      </c>
      <c r="C41" s="17" t="s">
        <v>185</v>
      </c>
      <c r="D41" s="18" t="s">
        <v>186</v>
      </c>
      <c r="E41" s="18" t="s">
        <v>187</v>
      </c>
      <c r="F41" s="19">
        <v>379.1</v>
      </c>
      <c r="G41" s="20">
        <v>16.55</v>
      </c>
      <c r="H41" s="21">
        <v>6274.1</v>
      </c>
      <c r="I41" s="15">
        <f t="shared" si="1"/>
        <v>0</v>
      </c>
      <c r="J41" s="16">
        <f t="shared" si="2"/>
        <v>6274.1</v>
      </c>
    </row>
    <row r="42" ht="15.75" customHeight="1">
      <c r="A42" s="17" t="s">
        <v>188</v>
      </c>
      <c r="B42" s="18" t="s">
        <v>189</v>
      </c>
      <c r="C42" s="17" t="s">
        <v>190</v>
      </c>
      <c r="D42" s="18" t="s">
        <v>191</v>
      </c>
      <c r="E42" s="18" t="s">
        <v>192</v>
      </c>
      <c r="F42" s="19">
        <v>24.68</v>
      </c>
      <c r="G42" s="20">
        <v>17.52</v>
      </c>
      <c r="H42" s="21">
        <v>432.39</v>
      </c>
      <c r="I42" s="15">
        <f t="shared" si="1"/>
        <v>0</v>
      </c>
      <c r="J42" s="16">
        <f t="shared" si="2"/>
        <v>432.39</v>
      </c>
    </row>
    <row r="43" ht="15.75" customHeight="1">
      <c r="A43" s="17" t="s">
        <v>193</v>
      </c>
      <c r="B43" s="18" t="s">
        <v>194</v>
      </c>
      <c r="C43" s="17" t="s">
        <v>195</v>
      </c>
      <c r="D43" s="18" t="s">
        <v>196</v>
      </c>
      <c r="E43" s="18" t="s">
        <v>197</v>
      </c>
      <c r="F43" s="19">
        <v>12.05</v>
      </c>
      <c r="G43" s="20">
        <v>25.23</v>
      </c>
      <c r="H43" s="21">
        <v>304.02</v>
      </c>
      <c r="I43" s="15">
        <f t="shared" si="1"/>
        <v>0</v>
      </c>
      <c r="J43" s="16">
        <f t="shared" si="2"/>
        <v>304.02</v>
      </c>
    </row>
    <row r="44" ht="19.5" customHeight="1">
      <c r="A44" s="10" t="s">
        <v>198</v>
      </c>
      <c r="B44" s="11" t="s">
        <v>199</v>
      </c>
      <c r="C44" s="12"/>
      <c r="D44" s="12"/>
      <c r="E44" s="12"/>
      <c r="F44" s="12"/>
      <c r="G44" s="13"/>
      <c r="H44" s="14">
        <v>19901.81</v>
      </c>
      <c r="I44" s="15">
        <f t="shared" si="1"/>
        <v>0</v>
      </c>
      <c r="J44" s="16">
        <f t="shared" si="2"/>
        <v>19901.81</v>
      </c>
    </row>
    <row r="45" ht="15.75" customHeight="1">
      <c r="A45" s="17" t="s">
        <v>200</v>
      </c>
      <c r="B45" s="18" t="s">
        <v>201</v>
      </c>
      <c r="C45" s="17" t="s">
        <v>202</v>
      </c>
      <c r="D45" s="18" t="s">
        <v>203</v>
      </c>
      <c r="E45" s="18" t="s">
        <v>204</v>
      </c>
      <c r="F45" s="19">
        <v>1.0</v>
      </c>
      <c r="G45" s="20">
        <v>1429.23</v>
      </c>
      <c r="H45" s="21">
        <v>1429.23</v>
      </c>
      <c r="I45" s="15">
        <f t="shared" si="1"/>
        <v>0</v>
      </c>
      <c r="J45" s="16">
        <f t="shared" si="2"/>
        <v>1429.23</v>
      </c>
    </row>
    <row r="46" ht="15.75" customHeight="1">
      <c r="A46" s="17" t="s">
        <v>205</v>
      </c>
      <c r="B46" s="18" t="s">
        <v>206</v>
      </c>
      <c r="C46" s="17" t="s">
        <v>207</v>
      </c>
      <c r="D46" s="18" t="s">
        <v>208</v>
      </c>
      <c r="E46" s="18" t="s">
        <v>209</v>
      </c>
      <c r="F46" s="19">
        <v>600.0</v>
      </c>
      <c r="G46" s="20">
        <v>5.02</v>
      </c>
      <c r="H46" s="21">
        <v>3012.0</v>
      </c>
      <c r="I46" s="15">
        <f t="shared" si="1"/>
        <v>0</v>
      </c>
      <c r="J46" s="16">
        <f t="shared" si="2"/>
        <v>3012</v>
      </c>
    </row>
    <row r="47" ht="15.75" customHeight="1">
      <c r="A47" s="17" t="s">
        <v>210</v>
      </c>
      <c r="B47" s="18" t="s">
        <v>211</v>
      </c>
      <c r="C47" s="17" t="s">
        <v>212</v>
      </c>
      <c r="D47" s="18" t="s">
        <v>213</v>
      </c>
      <c r="E47" s="18" t="s">
        <v>214</v>
      </c>
      <c r="F47" s="19">
        <v>18.0</v>
      </c>
      <c r="G47" s="20">
        <v>54.49</v>
      </c>
      <c r="H47" s="21">
        <v>980.82</v>
      </c>
      <c r="I47" s="15">
        <f t="shared" si="1"/>
        <v>0</v>
      </c>
      <c r="J47" s="16">
        <f t="shared" si="2"/>
        <v>980.82</v>
      </c>
    </row>
    <row r="48" ht="15.75" customHeight="1">
      <c r="A48" s="17" t="s">
        <v>215</v>
      </c>
      <c r="B48" s="18" t="s">
        <v>216</v>
      </c>
      <c r="C48" s="17" t="s">
        <v>217</v>
      </c>
      <c r="D48" s="18" t="s">
        <v>218</v>
      </c>
      <c r="E48" s="18" t="s">
        <v>219</v>
      </c>
      <c r="F48" s="19">
        <v>8.0</v>
      </c>
      <c r="G48" s="20">
        <v>66.92</v>
      </c>
      <c r="H48" s="21">
        <v>535.36</v>
      </c>
      <c r="I48" s="15">
        <f t="shared" si="1"/>
        <v>0</v>
      </c>
      <c r="J48" s="16">
        <f t="shared" si="2"/>
        <v>535.36</v>
      </c>
    </row>
    <row r="49" ht="15.75" customHeight="1">
      <c r="A49" s="17" t="s">
        <v>220</v>
      </c>
      <c r="B49" s="18" t="s">
        <v>221</v>
      </c>
      <c r="C49" s="17" t="s">
        <v>222</v>
      </c>
      <c r="D49" s="18" t="s">
        <v>223</v>
      </c>
      <c r="E49" s="18" t="s">
        <v>224</v>
      </c>
      <c r="F49" s="19">
        <v>16.0</v>
      </c>
      <c r="G49" s="20">
        <v>32.99</v>
      </c>
      <c r="H49" s="21">
        <v>527.84</v>
      </c>
      <c r="I49" s="15">
        <f t="shared" si="1"/>
        <v>0</v>
      </c>
      <c r="J49" s="16">
        <f t="shared" si="2"/>
        <v>527.84</v>
      </c>
    </row>
    <row r="50" ht="15.75" customHeight="1">
      <c r="A50" s="17" t="s">
        <v>225</v>
      </c>
      <c r="B50" s="18" t="s">
        <v>226</v>
      </c>
      <c r="C50" s="17" t="s">
        <v>227</v>
      </c>
      <c r="D50" s="18" t="s">
        <v>228</v>
      </c>
      <c r="E50" s="18" t="s">
        <v>229</v>
      </c>
      <c r="F50" s="19">
        <v>20.0</v>
      </c>
      <c r="G50" s="20">
        <v>15.27</v>
      </c>
      <c r="H50" s="21">
        <v>305.4</v>
      </c>
      <c r="I50" s="15">
        <f t="shared" si="1"/>
        <v>0</v>
      </c>
      <c r="J50" s="16">
        <f t="shared" si="2"/>
        <v>305.4</v>
      </c>
    </row>
    <row r="51" ht="15.75" customHeight="1">
      <c r="A51" s="17" t="s">
        <v>230</v>
      </c>
      <c r="B51" s="18" t="s">
        <v>231</v>
      </c>
      <c r="C51" s="17" t="s">
        <v>232</v>
      </c>
      <c r="D51" s="18" t="s">
        <v>233</v>
      </c>
      <c r="E51" s="18" t="s">
        <v>234</v>
      </c>
      <c r="F51" s="19">
        <v>40.0</v>
      </c>
      <c r="G51" s="20">
        <v>30.02</v>
      </c>
      <c r="H51" s="21">
        <v>1200.8</v>
      </c>
      <c r="I51" s="15">
        <f t="shared" si="1"/>
        <v>0</v>
      </c>
      <c r="J51" s="16">
        <f t="shared" si="2"/>
        <v>1200.8</v>
      </c>
    </row>
    <row r="52" ht="15.75" customHeight="1">
      <c r="A52" s="17" t="s">
        <v>235</v>
      </c>
      <c r="B52" s="18" t="s">
        <v>236</v>
      </c>
      <c r="C52" s="17" t="s">
        <v>237</v>
      </c>
      <c r="D52" s="18" t="s">
        <v>238</v>
      </c>
      <c r="E52" s="18" t="s">
        <v>239</v>
      </c>
      <c r="F52" s="19">
        <v>40.0</v>
      </c>
      <c r="G52" s="20">
        <v>24.97</v>
      </c>
      <c r="H52" s="21">
        <v>998.8</v>
      </c>
      <c r="I52" s="15">
        <f t="shared" si="1"/>
        <v>0</v>
      </c>
      <c r="J52" s="16">
        <f t="shared" si="2"/>
        <v>998.8</v>
      </c>
    </row>
    <row r="53" ht="15.75" customHeight="1">
      <c r="A53" s="17" t="s">
        <v>240</v>
      </c>
      <c r="B53" s="18" t="s">
        <v>241</v>
      </c>
      <c r="C53" s="17" t="s">
        <v>242</v>
      </c>
      <c r="D53" s="18" t="s">
        <v>243</v>
      </c>
      <c r="E53" s="18" t="s">
        <v>244</v>
      </c>
      <c r="F53" s="19">
        <v>1.0</v>
      </c>
      <c r="G53" s="20">
        <v>1427.84</v>
      </c>
      <c r="H53" s="21">
        <v>1427.84</v>
      </c>
      <c r="I53" s="15">
        <f t="shared" si="1"/>
        <v>0</v>
      </c>
      <c r="J53" s="16">
        <f t="shared" si="2"/>
        <v>1427.84</v>
      </c>
    </row>
    <row r="54" ht="15.75" customHeight="1">
      <c r="A54" s="17" t="s">
        <v>245</v>
      </c>
      <c r="B54" s="18" t="s">
        <v>246</v>
      </c>
      <c r="C54" s="17" t="s">
        <v>247</v>
      </c>
      <c r="D54" s="18" t="s">
        <v>248</v>
      </c>
      <c r="E54" s="18" t="s">
        <v>249</v>
      </c>
      <c r="F54" s="19">
        <v>200.0</v>
      </c>
      <c r="G54" s="20">
        <v>7.87</v>
      </c>
      <c r="H54" s="21">
        <v>1574.0</v>
      </c>
      <c r="I54" s="15">
        <f t="shared" si="1"/>
        <v>0</v>
      </c>
      <c r="J54" s="16">
        <f t="shared" si="2"/>
        <v>1574</v>
      </c>
    </row>
    <row r="55" ht="15.75" customHeight="1">
      <c r="A55" s="17" t="s">
        <v>250</v>
      </c>
      <c r="B55" s="18" t="s">
        <v>251</v>
      </c>
      <c r="C55" s="17" t="s">
        <v>252</v>
      </c>
      <c r="D55" s="18" t="s">
        <v>253</v>
      </c>
      <c r="E55" s="18" t="s">
        <v>254</v>
      </c>
      <c r="F55" s="19">
        <v>12.0</v>
      </c>
      <c r="G55" s="20">
        <v>32.81</v>
      </c>
      <c r="H55" s="21">
        <v>393.72</v>
      </c>
      <c r="I55" s="15">
        <f t="shared" si="1"/>
        <v>0</v>
      </c>
      <c r="J55" s="16">
        <f t="shared" si="2"/>
        <v>393.72</v>
      </c>
    </row>
    <row r="56" ht="15.75" customHeight="1">
      <c r="A56" s="17" t="s">
        <v>255</v>
      </c>
      <c r="B56" s="18" t="s">
        <v>256</v>
      </c>
      <c r="C56" s="17" t="s">
        <v>257</v>
      </c>
      <c r="D56" s="18" t="s">
        <v>258</v>
      </c>
      <c r="E56" s="18" t="s">
        <v>259</v>
      </c>
      <c r="F56" s="19">
        <v>50.0</v>
      </c>
      <c r="G56" s="20">
        <v>150.32</v>
      </c>
      <c r="H56" s="21">
        <v>7516.0</v>
      </c>
      <c r="I56" s="15">
        <f t="shared" si="1"/>
        <v>0</v>
      </c>
      <c r="J56" s="16">
        <f t="shared" si="2"/>
        <v>7516</v>
      </c>
    </row>
    <row r="57" ht="19.5" customHeight="1">
      <c r="A57" s="10" t="s">
        <v>260</v>
      </c>
      <c r="B57" s="11" t="s">
        <v>261</v>
      </c>
      <c r="C57" s="12"/>
      <c r="D57" s="12"/>
      <c r="E57" s="12"/>
      <c r="F57" s="12"/>
      <c r="G57" s="13"/>
      <c r="H57" s="14">
        <v>2464.13</v>
      </c>
      <c r="I57" s="15">
        <f t="shared" si="1"/>
        <v>0</v>
      </c>
      <c r="J57" s="16">
        <f t="shared" si="2"/>
        <v>2464.13</v>
      </c>
    </row>
    <row r="58" ht="15.75" customHeight="1">
      <c r="A58" s="17" t="s">
        <v>262</v>
      </c>
      <c r="B58" s="18" t="s">
        <v>263</v>
      </c>
      <c r="C58" s="17" t="s">
        <v>264</v>
      </c>
      <c r="D58" s="18" t="s">
        <v>265</v>
      </c>
      <c r="E58" s="18" t="s">
        <v>266</v>
      </c>
      <c r="F58" s="19">
        <v>1.0</v>
      </c>
      <c r="G58" s="20">
        <v>846.76</v>
      </c>
      <c r="H58" s="21">
        <v>846.76</v>
      </c>
      <c r="I58" s="15">
        <f t="shared" si="1"/>
        <v>0</v>
      </c>
      <c r="J58" s="16">
        <f t="shared" si="2"/>
        <v>846.76</v>
      </c>
    </row>
    <row r="59" ht="15.75" customHeight="1">
      <c r="A59" s="17" t="s">
        <v>267</v>
      </c>
      <c r="B59" s="18" t="s">
        <v>268</v>
      </c>
      <c r="C59" s="17" t="s">
        <v>269</v>
      </c>
      <c r="D59" s="18" t="s">
        <v>270</v>
      </c>
      <c r="E59" s="18" t="s">
        <v>271</v>
      </c>
      <c r="F59" s="19">
        <v>2.1</v>
      </c>
      <c r="G59" s="20">
        <v>69.95</v>
      </c>
      <c r="H59" s="21">
        <v>146.89</v>
      </c>
      <c r="I59" s="15">
        <f t="shared" si="1"/>
        <v>0</v>
      </c>
      <c r="J59" s="16">
        <f t="shared" si="2"/>
        <v>146.89</v>
      </c>
    </row>
    <row r="60" ht="15.75" customHeight="1">
      <c r="A60" s="17" t="s">
        <v>272</v>
      </c>
      <c r="B60" s="18" t="s">
        <v>273</v>
      </c>
      <c r="C60" s="17" t="s">
        <v>274</v>
      </c>
      <c r="D60" s="18" t="s">
        <v>275</v>
      </c>
      <c r="E60" s="18" t="s">
        <v>276</v>
      </c>
      <c r="F60" s="19">
        <v>1.0</v>
      </c>
      <c r="G60" s="20">
        <v>215.27</v>
      </c>
      <c r="H60" s="21">
        <v>215.27</v>
      </c>
      <c r="I60" s="15">
        <f t="shared" si="1"/>
        <v>0</v>
      </c>
      <c r="J60" s="16">
        <f t="shared" si="2"/>
        <v>215.27</v>
      </c>
    </row>
    <row r="61" ht="15.75" customHeight="1">
      <c r="A61" s="17" t="s">
        <v>277</v>
      </c>
      <c r="B61" s="18" t="s">
        <v>278</v>
      </c>
      <c r="C61" s="17" t="s">
        <v>279</v>
      </c>
      <c r="D61" s="18" t="s">
        <v>280</v>
      </c>
      <c r="E61" s="18" t="s">
        <v>281</v>
      </c>
      <c r="F61" s="19">
        <v>1.0</v>
      </c>
      <c r="G61" s="20">
        <v>208.87</v>
      </c>
      <c r="H61" s="21">
        <v>208.87</v>
      </c>
      <c r="I61" s="15">
        <f t="shared" si="1"/>
        <v>0</v>
      </c>
      <c r="J61" s="16">
        <f t="shared" si="2"/>
        <v>208.87</v>
      </c>
    </row>
    <row r="62" ht="15.75" customHeight="1">
      <c r="A62" s="17" t="s">
        <v>282</v>
      </c>
      <c r="B62" s="18" t="s">
        <v>283</v>
      </c>
      <c r="C62" s="17" t="s">
        <v>284</v>
      </c>
      <c r="D62" s="18" t="s">
        <v>285</v>
      </c>
      <c r="E62" s="18" t="s">
        <v>286</v>
      </c>
      <c r="F62" s="19">
        <v>1.0</v>
      </c>
      <c r="G62" s="20">
        <v>552.55</v>
      </c>
      <c r="H62" s="21">
        <v>552.55</v>
      </c>
      <c r="I62" s="15">
        <f t="shared" si="1"/>
        <v>0</v>
      </c>
      <c r="J62" s="16">
        <f t="shared" si="2"/>
        <v>552.55</v>
      </c>
    </row>
    <row r="63" ht="15.75" customHeight="1">
      <c r="A63" s="17" t="s">
        <v>287</v>
      </c>
      <c r="B63" s="18" t="s">
        <v>288</v>
      </c>
      <c r="C63" s="17" t="s">
        <v>289</v>
      </c>
      <c r="D63" s="18" t="s">
        <v>290</v>
      </c>
      <c r="E63" s="18" t="s">
        <v>291</v>
      </c>
      <c r="F63" s="19">
        <v>1.0</v>
      </c>
      <c r="G63" s="20">
        <v>43.42</v>
      </c>
      <c r="H63" s="21">
        <v>43.42</v>
      </c>
      <c r="I63" s="15">
        <f t="shared" si="1"/>
        <v>0</v>
      </c>
      <c r="J63" s="16">
        <f t="shared" si="2"/>
        <v>43.42</v>
      </c>
    </row>
    <row r="64" ht="15.75" customHeight="1">
      <c r="A64" s="17" t="s">
        <v>292</v>
      </c>
      <c r="B64" s="18" t="s">
        <v>293</v>
      </c>
      <c r="C64" s="17" t="s">
        <v>294</v>
      </c>
      <c r="D64" s="18" t="s">
        <v>295</v>
      </c>
      <c r="E64" s="18" t="s">
        <v>296</v>
      </c>
      <c r="F64" s="19">
        <v>1.0</v>
      </c>
      <c r="G64" s="20">
        <v>330.12</v>
      </c>
      <c r="H64" s="21">
        <v>330.12</v>
      </c>
      <c r="I64" s="15">
        <f t="shared" si="1"/>
        <v>0</v>
      </c>
      <c r="J64" s="16">
        <f t="shared" si="2"/>
        <v>330.12</v>
      </c>
    </row>
    <row r="65" ht="15.75" customHeight="1">
      <c r="A65" s="17" t="s">
        <v>297</v>
      </c>
      <c r="B65" s="18" t="s">
        <v>298</v>
      </c>
      <c r="C65" s="17" t="s">
        <v>299</v>
      </c>
      <c r="D65" s="18" t="s">
        <v>300</v>
      </c>
      <c r="E65" s="18" t="s">
        <v>301</v>
      </c>
      <c r="F65" s="19">
        <v>1.0</v>
      </c>
      <c r="G65" s="20">
        <v>63.11</v>
      </c>
      <c r="H65" s="21">
        <v>63.11</v>
      </c>
      <c r="I65" s="15">
        <f t="shared" si="1"/>
        <v>0</v>
      </c>
      <c r="J65" s="16">
        <f t="shared" si="2"/>
        <v>63.11</v>
      </c>
    </row>
    <row r="66" ht="15.75" customHeight="1">
      <c r="A66" s="17" t="s">
        <v>302</v>
      </c>
      <c r="B66" s="18" t="s">
        <v>303</v>
      </c>
      <c r="C66" s="17" t="s">
        <v>304</v>
      </c>
      <c r="D66" s="18" t="s">
        <v>305</v>
      </c>
      <c r="E66" s="18" t="s">
        <v>306</v>
      </c>
      <c r="F66" s="19">
        <v>1.0</v>
      </c>
      <c r="G66" s="20">
        <v>57.14</v>
      </c>
      <c r="H66" s="21">
        <v>57.14</v>
      </c>
      <c r="I66" s="15">
        <f t="shared" si="1"/>
        <v>0</v>
      </c>
      <c r="J66" s="16">
        <f t="shared" si="2"/>
        <v>57.14</v>
      </c>
    </row>
    <row r="67" ht="19.5" customHeight="1">
      <c r="A67" s="10" t="s">
        <v>307</v>
      </c>
      <c r="B67" s="11" t="s">
        <v>308</v>
      </c>
      <c r="C67" s="12"/>
      <c r="D67" s="12"/>
      <c r="E67" s="12"/>
      <c r="F67" s="12"/>
      <c r="G67" s="13"/>
      <c r="H67" s="14">
        <v>9496.9</v>
      </c>
      <c r="I67" s="15">
        <f t="shared" si="1"/>
        <v>0</v>
      </c>
      <c r="J67" s="16">
        <f t="shared" si="2"/>
        <v>9496.9</v>
      </c>
    </row>
    <row r="68" ht="15.75" customHeight="1">
      <c r="A68" s="17" t="s">
        <v>309</v>
      </c>
      <c r="B68" s="18" t="s">
        <v>310</v>
      </c>
      <c r="C68" s="17" t="s">
        <v>311</v>
      </c>
      <c r="D68" s="18" t="s">
        <v>312</v>
      </c>
      <c r="E68" s="18" t="s">
        <v>313</v>
      </c>
      <c r="F68" s="19">
        <v>35.0</v>
      </c>
      <c r="G68" s="20">
        <v>271.34</v>
      </c>
      <c r="H68" s="21">
        <v>9496.9</v>
      </c>
      <c r="I68" s="15">
        <f t="shared" si="1"/>
        <v>0</v>
      </c>
      <c r="J68" s="16">
        <f t="shared" si="2"/>
        <v>9496.9</v>
      </c>
    </row>
    <row r="69" ht="19.5" customHeight="1">
      <c r="A69" s="10" t="s">
        <v>314</v>
      </c>
      <c r="B69" s="11" t="s">
        <v>315</v>
      </c>
      <c r="C69" s="12"/>
      <c r="D69" s="12"/>
      <c r="E69" s="12"/>
      <c r="F69" s="12"/>
      <c r="G69" s="13"/>
      <c r="H69" s="14">
        <v>32119.55</v>
      </c>
      <c r="I69" s="15">
        <f t="shared" si="1"/>
        <v>0</v>
      </c>
      <c r="J69" s="16">
        <f t="shared" si="2"/>
        <v>32119.55</v>
      </c>
    </row>
    <row r="70" ht="19.5" customHeight="1">
      <c r="A70" s="10" t="s">
        <v>316</v>
      </c>
      <c r="B70" s="11" t="s">
        <v>317</v>
      </c>
      <c r="C70" s="12"/>
      <c r="D70" s="12"/>
      <c r="E70" s="12"/>
      <c r="F70" s="12"/>
      <c r="G70" s="13"/>
      <c r="H70" s="14">
        <v>15957.17</v>
      </c>
      <c r="I70" s="15">
        <f t="shared" si="1"/>
        <v>0</v>
      </c>
      <c r="J70" s="16">
        <f t="shared" si="2"/>
        <v>15957.17</v>
      </c>
    </row>
    <row r="71" ht="15.75" customHeight="1">
      <c r="A71" s="17" t="s">
        <v>318</v>
      </c>
      <c r="B71" s="18" t="s">
        <v>319</v>
      </c>
      <c r="C71" s="17" t="s">
        <v>320</v>
      </c>
      <c r="D71" s="18" t="s">
        <v>321</v>
      </c>
      <c r="E71" s="18" t="s">
        <v>322</v>
      </c>
      <c r="F71" s="19">
        <v>16.0</v>
      </c>
      <c r="G71" s="20">
        <v>29.34</v>
      </c>
      <c r="H71" s="21">
        <v>469.44</v>
      </c>
      <c r="I71" s="15">
        <f t="shared" si="1"/>
        <v>0</v>
      </c>
      <c r="J71" s="16">
        <f t="shared" si="2"/>
        <v>469.44</v>
      </c>
    </row>
    <row r="72" ht="15.75" customHeight="1">
      <c r="A72" s="17" t="s">
        <v>323</v>
      </c>
      <c r="B72" s="18" t="s">
        <v>324</v>
      </c>
      <c r="C72" s="17" t="s">
        <v>325</v>
      </c>
      <c r="D72" s="18" t="s">
        <v>326</v>
      </c>
      <c r="E72" s="18" t="s">
        <v>327</v>
      </c>
      <c r="F72" s="19">
        <v>32.0</v>
      </c>
      <c r="G72" s="20">
        <v>23.94</v>
      </c>
      <c r="H72" s="21">
        <v>766.08</v>
      </c>
      <c r="I72" s="15">
        <f t="shared" si="1"/>
        <v>0</v>
      </c>
      <c r="J72" s="16">
        <f t="shared" si="2"/>
        <v>766.08</v>
      </c>
    </row>
    <row r="73" ht="15.75" customHeight="1">
      <c r="A73" s="17" t="s">
        <v>328</v>
      </c>
      <c r="B73" s="18" t="s">
        <v>329</v>
      </c>
      <c r="C73" s="17" t="s">
        <v>330</v>
      </c>
      <c r="D73" s="18" t="s">
        <v>331</v>
      </c>
      <c r="E73" s="18" t="s">
        <v>332</v>
      </c>
      <c r="F73" s="19">
        <v>9.0</v>
      </c>
      <c r="G73" s="20">
        <v>152.84</v>
      </c>
      <c r="H73" s="21">
        <v>1375.56</v>
      </c>
      <c r="I73" s="15">
        <f t="shared" si="1"/>
        <v>0</v>
      </c>
      <c r="J73" s="16">
        <f t="shared" si="2"/>
        <v>1375.56</v>
      </c>
    </row>
    <row r="74" ht="15.75" customHeight="1">
      <c r="A74" s="17" t="s">
        <v>333</v>
      </c>
      <c r="B74" s="18" t="s">
        <v>334</v>
      </c>
      <c r="C74" s="17" t="s">
        <v>335</v>
      </c>
      <c r="D74" s="18" t="s">
        <v>336</v>
      </c>
      <c r="E74" s="18" t="s">
        <v>337</v>
      </c>
      <c r="F74" s="19">
        <v>9.0</v>
      </c>
      <c r="G74" s="20">
        <v>43.68</v>
      </c>
      <c r="H74" s="21">
        <v>393.12</v>
      </c>
      <c r="I74" s="15">
        <f t="shared" si="1"/>
        <v>0</v>
      </c>
      <c r="J74" s="16">
        <f t="shared" si="2"/>
        <v>393.12</v>
      </c>
    </row>
    <row r="75" ht="15.75" customHeight="1">
      <c r="A75" s="17" t="s">
        <v>338</v>
      </c>
      <c r="B75" s="18" t="s">
        <v>339</v>
      </c>
      <c r="C75" s="17" t="s">
        <v>340</v>
      </c>
      <c r="D75" s="18" t="s">
        <v>341</v>
      </c>
      <c r="E75" s="18" t="s">
        <v>342</v>
      </c>
      <c r="F75" s="19">
        <v>40.0</v>
      </c>
      <c r="G75" s="20">
        <v>108.81</v>
      </c>
      <c r="H75" s="21">
        <v>4352.4</v>
      </c>
      <c r="I75" s="15">
        <f t="shared" si="1"/>
        <v>0</v>
      </c>
      <c r="J75" s="16">
        <f t="shared" si="2"/>
        <v>4352.4</v>
      </c>
    </row>
    <row r="76" ht="15.75" customHeight="1">
      <c r="A76" s="17" t="s">
        <v>343</v>
      </c>
      <c r="B76" s="18" t="s">
        <v>344</v>
      </c>
      <c r="C76" s="17" t="s">
        <v>345</v>
      </c>
      <c r="D76" s="18" t="s">
        <v>346</v>
      </c>
      <c r="E76" s="18" t="s">
        <v>347</v>
      </c>
      <c r="F76" s="19">
        <v>4.0</v>
      </c>
      <c r="G76" s="20">
        <v>232.05</v>
      </c>
      <c r="H76" s="21">
        <v>928.2</v>
      </c>
      <c r="I76" s="15">
        <f t="shared" si="1"/>
        <v>0</v>
      </c>
      <c r="J76" s="16">
        <f t="shared" si="2"/>
        <v>928.2</v>
      </c>
    </row>
    <row r="77" ht="15.75" customHeight="1">
      <c r="A77" s="17" t="s">
        <v>348</v>
      </c>
      <c r="B77" s="18" t="s">
        <v>349</v>
      </c>
      <c r="C77" s="17" t="s">
        <v>350</v>
      </c>
      <c r="D77" s="18"/>
      <c r="E77" s="18" t="s">
        <v>351</v>
      </c>
      <c r="F77" s="19">
        <v>1.0</v>
      </c>
      <c r="G77" s="20">
        <v>698.33</v>
      </c>
      <c r="H77" s="21">
        <v>698.33</v>
      </c>
      <c r="I77" s="15">
        <f t="shared" si="1"/>
        <v>0</v>
      </c>
      <c r="J77" s="16">
        <f t="shared" si="2"/>
        <v>698.33</v>
      </c>
    </row>
    <row r="78" ht="15.75" customHeight="1">
      <c r="A78" s="17" t="s">
        <v>352</v>
      </c>
      <c r="B78" s="18" t="s">
        <v>353</v>
      </c>
      <c r="C78" s="17" t="s">
        <v>354</v>
      </c>
      <c r="D78" s="18" t="s">
        <v>355</v>
      </c>
      <c r="E78" s="18" t="s">
        <v>356</v>
      </c>
      <c r="F78" s="19">
        <v>9.0</v>
      </c>
      <c r="G78" s="20">
        <v>97.12</v>
      </c>
      <c r="H78" s="21">
        <v>874.08</v>
      </c>
      <c r="I78" s="15">
        <f t="shared" si="1"/>
        <v>0</v>
      </c>
      <c r="J78" s="16">
        <f t="shared" si="2"/>
        <v>874.08</v>
      </c>
    </row>
    <row r="79" ht="15.75" customHeight="1">
      <c r="A79" s="17" t="s">
        <v>357</v>
      </c>
      <c r="B79" s="18" t="s">
        <v>358</v>
      </c>
      <c r="C79" s="17" t="s">
        <v>359</v>
      </c>
      <c r="D79" s="18" t="s">
        <v>360</v>
      </c>
      <c r="E79" s="18" t="s">
        <v>361</v>
      </c>
      <c r="F79" s="19">
        <v>20.0</v>
      </c>
      <c r="G79" s="20">
        <v>8.68</v>
      </c>
      <c r="H79" s="21">
        <v>173.6</v>
      </c>
      <c r="I79" s="15">
        <f t="shared" si="1"/>
        <v>0</v>
      </c>
      <c r="J79" s="16">
        <f t="shared" si="2"/>
        <v>173.6</v>
      </c>
    </row>
    <row r="80" ht="15.75" customHeight="1">
      <c r="A80" s="17" t="s">
        <v>362</v>
      </c>
      <c r="B80" s="18" t="s">
        <v>363</v>
      </c>
      <c r="C80" s="17" t="s">
        <v>364</v>
      </c>
      <c r="D80" s="18" t="s">
        <v>365</v>
      </c>
      <c r="E80" s="18" t="s">
        <v>366</v>
      </c>
      <c r="F80" s="19">
        <v>400.0</v>
      </c>
      <c r="G80" s="20">
        <v>6.73</v>
      </c>
      <c r="H80" s="21">
        <v>2692.0</v>
      </c>
      <c r="I80" s="15">
        <f t="shared" si="1"/>
        <v>0</v>
      </c>
      <c r="J80" s="16">
        <f t="shared" si="2"/>
        <v>2692</v>
      </c>
    </row>
    <row r="81" ht="15.75" customHeight="1">
      <c r="A81" s="17" t="s">
        <v>367</v>
      </c>
      <c r="B81" s="18" t="s">
        <v>368</v>
      </c>
      <c r="C81" s="17" t="s">
        <v>369</v>
      </c>
      <c r="D81" s="18" t="s">
        <v>370</v>
      </c>
      <c r="E81" s="18" t="s">
        <v>371</v>
      </c>
      <c r="F81" s="19">
        <v>4.0</v>
      </c>
      <c r="G81" s="20">
        <v>255.36</v>
      </c>
      <c r="H81" s="21">
        <v>1021.44</v>
      </c>
      <c r="I81" s="15">
        <f t="shared" si="1"/>
        <v>0</v>
      </c>
      <c r="J81" s="16">
        <f t="shared" si="2"/>
        <v>1021.44</v>
      </c>
    </row>
    <row r="82" ht="15.75" customHeight="1">
      <c r="A82" s="17" t="s">
        <v>372</v>
      </c>
      <c r="B82" s="18" t="s">
        <v>373</v>
      </c>
      <c r="C82" s="17" t="s">
        <v>374</v>
      </c>
      <c r="D82" s="18" t="s">
        <v>375</v>
      </c>
      <c r="E82" s="18" t="s">
        <v>376</v>
      </c>
      <c r="F82" s="19">
        <v>6.0</v>
      </c>
      <c r="G82" s="20">
        <v>368.82</v>
      </c>
      <c r="H82" s="21">
        <v>2212.92</v>
      </c>
      <c r="I82" s="15">
        <f t="shared" si="1"/>
        <v>0</v>
      </c>
      <c r="J82" s="16">
        <f t="shared" si="2"/>
        <v>2212.92</v>
      </c>
    </row>
    <row r="83" ht="19.5" customHeight="1">
      <c r="A83" s="10" t="s">
        <v>377</v>
      </c>
      <c r="B83" s="11" t="s">
        <v>378</v>
      </c>
      <c r="C83" s="12"/>
      <c r="D83" s="12"/>
      <c r="E83" s="12"/>
      <c r="F83" s="12"/>
      <c r="G83" s="13"/>
      <c r="H83" s="14">
        <v>3476.8</v>
      </c>
      <c r="I83" s="15">
        <f t="shared" si="1"/>
        <v>0</v>
      </c>
      <c r="J83" s="16">
        <f t="shared" si="2"/>
        <v>3476.8</v>
      </c>
    </row>
    <row r="84" ht="15.75" customHeight="1">
      <c r="A84" s="17" t="s">
        <v>379</v>
      </c>
      <c r="B84" s="18" t="s">
        <v>380</v>
      </c>
      <c r="C84" s="17" t="s">
        <v>381</v>
      </c>
      <c r="D84" s="18" t="s">
        <v>382</v>
      </c>
      <c r="E84" s="18" t="s">
        <v>383</v>
      </c>
      <c r="F84" s="19">
        <v>9.0</v>
      </c>
      <c r="G84" s="20">
        <v>111.22</v>
      </c>
      <c r="H84" s="21">
        <v>1000.98</v>
      </c>
      <c r="I84" s="15">
        <f t="shared" si="1"/>
        <v>0</v>
      </c>
      <c r="J84" s="16">
        <f t="shared" si="2"/>
        <v>1000.98</v>
      </c>
    </row>
    <row r="85" ht="15.75" customHeight="1">
      <c r="A85" s="17" t="s">
        <v>384</v>
      </c>
      <c r="B85" s="18" t="s">
        <v>385</v>
      </c>
      <c r="C85" s="17" t="s">
        <v>386</v>
      </c>
      <c r="D85" s="18" t="s">
        <v>387</v>
      </c>
      <c r="E85" s="18" t="s">
        <v>388</v>
      </c>
      <c r="F85" s="19">
        <v>3.0</v>
      </c>
      <c r="G85" s="20">
        <v>184.19</v>
      </c>
      <c r="H85" s="21">
        <v>552.57</v>
      </c>
      <c r="I85" s="15">
        <f t="shared" si="1"/>
        <v>0</v>
      </c>
      <c r="J85" s="16">
        <f t="shared" si="2"/>
        <v>552.57</v>
      </c>
    </row>
    <row r="86" ht="15.75" customHeight="1">
      <c r="A86" s="17" t="s">
        <v>389</v>
      </c>
      <c r="B86" s="18" t="s">
        <v>390</v>
      </c>
      <c r="C86" s="17" t="s">
        <v>391</v>
      </c>
      <c r="D86" s="18" t="s">
        <v>392</v>
      </c>
      <c r="E86" s="18" t="s">
        <v>393</v>
      </c>
      <c r="F86" s="19">
        <v>1.0</v>
      </c>
      <c r="G86" s="20">
        <v>1670.35</v>
      </c>
      <c r="H86" s="21">
        <v>1670.35</v>
      </c>
      <c r="I86" s="15">
        <f t="shared" si="1"/>
        <v>0</v>
      </c>
      <c r="J86" s="16">
        <f t="shared" si="2"/>
        <v>1670.35</v>
      </c>
    </row>
    <row r="87" ht="15.75" customHeight="1">
      <c r="A87" s="17" t="s">
        <v>394</v>
      </c>
      <c r="B87" s="18" t="s">
        <v>395</v>
      </c>
      <c r="C87" s="17" t="s">
        <v>396</v>
      </c>
      <c r="D87" s="18" t="s">
        <v>397</v>
      </c>
      <c r="E87" s="18" t="s">
        <v>398</v>
      </c>
      <c r="F87" s="19">
        <v>45.0</v>
      </c>
      <c r="G87" s="20">
        <v>5.62</v>
      </c>
      <c r="H87" s="21">
        <v>252.9</v>
      </c>
      <c r="I87" s="15">
        <f t="shared" si="1"/>
        <v>0</v>
      </c>
      <c r="J87" s="16">
        <f t="shared" si="2"/>
        <v>252.9</v>
      </c>
    </row>
    <row r="88" ht="19.5" customHeight="1">
      <c r="A88" s="10" t="s">
        <v>399</v>
      </c>
      <c r="B88" s="11" t="s">
        <v>400</v>
      </c>
      <c r="C88" s="12"/>
      <c r="D88" s="12"/>
      <c r="E88" s="12"/>
      <c r="F88" s="12"/>
      <c r="G88" s="13"/>
      <c r="H88" s="14">
        <v>1698.36</v>
      </c>
      <c r="I88" s="15">
        <f t="shared" si="1"/>
        <v>0</v>
      </c>
      <c r="J88" s="16">
        <f t="shared" si="2"/>
        <v>1698.36</v>
      </c>
    </row>
    <row r="89" ht="15.75" customHeight="1">
      <c r="A89" s="17" t="s">
        <v>401</v>
      </c>
      <c r="B89" s="18" t="s">
        <v>402</v>
      </c>
      <c r="C89" s="17" t="s">
        <v>403</v>
      </c>
      <c r="D89" s="18" t="s">
        <v>404</v>
      </c>
      <c r="E89" s="18" t="s">
        <v>405</v>
      </c>
      <c r="F89" s="19">
        <v>28.0</v>
      </c>
      <c r="G89" s="20">
        <v>27.96</v>
      </c>
      <c r="H89" s="21">
        <v>782.88</v>
      </c>
      <c r="I89" s="15">
        <f t="shared" si="1"/>
        <v>0</v>
      </c>
      <c r="J89" s="16">
        <f t="shared" si="2"/>
        <v>782.88</v>
      </c>
    </row>
    <row r="90" ht="15.75" customHeight="1">
      <c r="A90" s="17" t="s">
        <v>406</v>
      </c>
      <c r="B90" s="18" t="s">
        <v>407</v>
      </c>
      <c r="C90" s="17" t="s">
        <v>408</v>
      </c>
      <c r="D90" s="18" t="s">
        <v>409</v>
      </c>
      <c r="E90" s="18" t="s">
        <v>410</v>
      </c>
      <c r="F90" s="19">
        <v>9.0</v>
      </c>
      <c r="G90" s="20">
        <v>101.72</v>
      </c>
      <c r="H90" s="21">
        <v>915.48</v>
      </c>
      <c r="I90" s="15">
        <f t="shared" si="1"/>
        <v>0</v>
      </c>
      <c r="J90" s="16">
        <f t="shared" si="2"/>
        <v>915.48</v>
      </c>
    </row>
    <row r="91" ht="19.5" customHeight="1">
      <c r="A91" s="10" t="s">
        <v>411</v>
      </c>
      <c r="B91" s="11" t="s">
        <v>412</v>
      </c>
      <c r="C91" s="12"/>
      <c r="D91" s="12"/>
      <c r="E91" s="12"/>
      <c r="F91" s="12"/>
      <c r="G91" s="13"/>
      <c r="H91" s="14">
        <v>8226.49</v>
      </c>
      <c r="I91" s="15">
        <f t="shared" si="1"/>
        <v>0</v>
      </c>
      <c r="J91" s="16">
        <f t="shared" si="2"/>
        <v>8226.49</v>
      </c>
    </row>
    <row r="92" ht="15.75" customHeight="1">
      <c r="A92" s="17" t="s">
        <v>413</v>
      </c>
      <c r="B92" s="18" t="s">
        <v>414</v>
      </c>
      <c r="C92" s="17" t="s">
        <v>415</v>
      </c>
      <c r="D92" s="18" t="s">
        <v>416</v>
      </c>
      <c r="E92" s="18" t="s">
        <v>417</v>
      </c>
      <c r="F92" s="19">
        <v>1.0</v>
      </c>
      <c r="G92" s="20">
        <v>2436.7</v>
      </c>
      <c r="H92" s="21">
        <v>2436.7</v>
      </c>
      <c r="I92" s="15">
        <f t="shared" si="1"/>
        <v>0</v>
      </c>
      <c r="J92" s="16">
        <f t="shared" si="2"/>
        <v>2436.7</v>
      </c>
    </row>
    <row r="93" ht="15.75" customHeight="1">
      <c r="A93" s="17" t="s">
        <v>418</v>
      </c>
      <c r="B93" s="18" t="s">
        <v>419</v>
      </c>
      <c r="C93" s="17" t="s">
        <v>420</v>
      </c>
      <c r="D93" s="18" t="s">
        <v>421</v>
      </c>
      <c r="E93" s="18" t="s">
        <v>422</v>
      </c>
      <c r="F93" s="19">
        <v>100.0</v>
      </c>
      <c r="G93" s="20">
        <v>10.19</v>
      </c>
      <c r="H93" s="21">
        <v>1019.0</v>
      </c>
      <c r="I93" s="15">
        <f t="shared" si="1"/>
        <v>0</v>
      </c>
      <c r="J93" s="16">
        <f t="shared" si="2"/>
        <v>1019</v>
      </c>
    </row>
    <row r="94" ht="15.75" customHeight="1">
      <c r="A94" s="17" t="s">
        <v>423</v>
      </c>
      <c r="B94" s="18" t="s">
        <v>424</v>
      </c>
      <c r="C94" s="17" t="s">
        <v>425</v>
      </c>
      <c r="D94" s="18" t="s">
        <v>426</v>
      </c>
      <c r="E94" s="18" t="s">
        <v>427</v>
      </c>
      <c r="F94" s="19">
        <v>10.0</v>
      </c>
      <c r="G94" s="20">
        <v>17.35</v>
      </c>
      <c r="H94" s="21">
        <v>173.5</v>
      </c>
      <c r="I94" s="15">
        <f t="shared" si="1"/>
        <v>0</v>
      </c>
      <c r="J94" s="16">
        <f t="shared" si="2"/>
        <v>173.5</v>
      </c>
    </row>
    <row r="95" ht="15.75" customHeight="1">
      <c r="A95" s="17" t="s">
        <v>428</v>
      </c>
      <c r="B95" s="18" t="s">
        <v>429</v>
      </c>
      <c r="C95" s="17" t="s">
        <v>430</v>
      </c>
      <c r="D95" s="18" t="s">
        <v>431</v>
      </c>
      <c r="E95" s="18" t="s">
        <v>432</v>
      </c>
      <c r="F95" s="19">
        <v>1.0</v>
      </c>
      <c r="G95" s="20">
        <v>15.0</v>
      </c>
      <c r="H95" s="21">
        <v>15.0</v>
      </c>
      <c r="I95" s="15">
        <f t="shared" si="1"/>
        <v>0</v>
      </c>
      <c r="J95" s="16">
        <f t="shared" si="2"/>
        <v>15</v>
      </c>
    </row>
    <row r="96" ht="15.75" customHeight="1">
      <c r="A96" s="17" t="s">
        <v>433</v>
      </c>
      <c r="B96" s="18" t="s">
        <v>434</v>
      </c>
      <c r="C96" s="17" t="s">
        <v>435</v>
      </c>
      <c r="D96" s="18" t="s">
        <v>436</v>
      </c>
      <c r="E96" s="18" t="s">
        <v>437</v>
      </c>
      <c r="F96" s="19">
        <v>10.0</v>
      </c>
      <c r="G96" s="20">
        <v>15.0</v>
      </c>
      <c r="H96" s="21">
        <v>150.0</v>
      </c>
      <c r="I96" s="15">
        <f t="shared" si="1"/>
        <v>0</v>
      </c>
      <c r="J96" s="16">
        <f t="shared" si="2"/>
        <v>150</v>
      </c>
    </row>
    <row r="97" ht="15.75" customHeight="1">
      <c r="A97" s="17" t="s">
        <v>438</v>
      </c>
      <c r="B97" s="18" t="s">
        <v>439</v>
      </c>
      <c r="C97" s="17" t="s">
        <v>440</v>
      </c>
      <c r="D97" s="18" t="s">
        <v>441</v>
      </c>
      <c r="E97" s="18" t="s">
        <v>442</v>
      </c>
      <c r="F97" s="19">
        <v>15.0</v>
      </c>
      <c r="G97" s="20">
        <v>25.53</v>
      </c>
      <c r="H97" s="21">
        <v>382.95</v>
      </c>
      <c r="I97" s="15">
        <f t="shared" si="1"/>
        <v>0</v>
      </c>
      <c r="J97" s="16">
        <f t="shared" si="2"/>
        <v>382.95</v>
      </c>
    </row>
    <row r="98" ht="15.75" customHeight="1">
      <c r="A98" s="17" t="s">
        <v>443</v>
      </c>
      <c r="B98" s="18" t="s">
        <v>444</v>
      </c>
      <c r="C98" s="17" t="s">
        <v>445</v>
      </c>
      <c r="D98" s="18" t="s">
        <v>446</v>
      </c>
      <c r="E98" s="18" t="s">
        <v>447</v>
      </c>
      <c r="F98" s="19">
        <v>130.0</v>
      </c>
      <c r="G98" s="20">
        <v>12.2</v>
      </c>
      <c r="H98" s="21">
        <v>1586.0</v>
      </c>
      <c r="I98" s="15">
        <f t="shared" si="1"/>
        <v>0</v>
      </c>
      <c r="J98" s="16">
        <f t="shared" si="2"/>
        <v>1586</v>
      </c>
    </row>
    <row r="99" ht="15.75" customHeight="1">
      <c r="A99" s="17" t="s">
        <v>448</v>
      </c>
      <c r="B99" s="18" t="s">
        <v>449</v>
      </c>
      <c r="C99" s="17" t="s">
        <v>450</v>
      </c>
      <c r="D99" s="18" t="s">
        <v>451</v>
      </c>
      <c r="E99" s="18" t="s">
        <v>452</v>
      </c>
      <c r="F99" s="19">
        <v>10.0</v>
      </c>
      <c r="G99" s="20">
        <v>19.39</v>
      </c>
      <c r="H99" s="21">
        <v>193.9</v>
      </c>
      <c r="I99" s="15">
        <f t="shared" si="1"/>
        <v>0</v>
      </c>
      <c r="J99" s="16">
        <f t="shared" si="2"/>
        <v>193.9</v>
      </c>
    </row>
    <row r="100" ht="15.75" customHeight="1">
      <c r="A100" s="17" t="s">
        <v>453</v>
      </c>
      <c r="B100" s="18" t="s">
        <v>454</v>
      </c>
      <c r="C100" s="17" t="s">
        <v>455</v>
      </c>
      <c r="D100" s="18" t="s">
        <v>456</v>
      </c>
      <c r="E100" s="18" t="s">
        <v>457</v>
      </c>
      <c r="F100" s="19">
        <v>15.0</v>
      </c>
      <c r="G100" s="20">
        <v>3.82</v>
      </c>
      <c r="H100" s="21">
        <v>57.3</v>
      </c>
      <c r="I100" s="15">
        <f t="shared" si="1"/>
        <v>0</v>
      </c>
      <c r="J100" s="16">
        <f t="shared" si="2"/>
        <v>57.3</v>
      </c>
    </row>
    <row r="101" ht="15.75" customHeight="1">
      <c r="A101" s="17" t="s">
        <v>458</v>
      </c>
      <c r="B101" s="18" t="s">
        <v>459</v>
      </c>
      <c r="C101" s="17" t="s">
        <v>460</v>
      </c>
      <c r="D101" s="18" t="s">
        <v>461</v>
      </c>
      <c r="E101" s="18" t="s">
        <v>462</v>
      </c>
      <c r="F101" s="19">
        <v>40.0</v>
      </c>
      <c r="G101" s="20">
        <v>30.02</v>
      </c>
      <c r="H101" s="21">
        <v>1200.8</v>
      </c>
      <c r="I101" s="15">
        <f t="shared" si="1"/>
        <v>0</v>
      </c>
      <c r="J101" s="16">
        <f t="shared" si="2"/>
        <v>1200.8</v>
      </c>
    </row>
    <row r="102" ht="15.75" customHeight="1">
      <c r="A102" s="17" t="s">
        <v>463</v>
      </c>
      <c r="B102" s="18" t="s">
        <v>464</v>
      </c>
      <c r="C102" s="17" t="s">
        <v>465</v>
      </c>
      <c r="D102" s="18" t="s">
        <v>466</v>
      </c>
      <c r="E102" s="18" t="s">
        <v>467</v>
      </c>
      <c r="F102" s="19">
        <v>40.0</v>
      </c>
      <c r="G102" s="20">
        <v>24.97</v>
      </c>
      <c r="H102" s="21">
        <v>998.8</v>
      </c>
      <c r="I102" s="15">
        <f t="shared" si="1"/>
        <v>0</v>
      </c>
      <c r="J102" s="16">
        <f t="shared" si="2"/>
        <v>998.8</v>
      </c>
    </row>
    <row r="103" ht="15.75" customHeight="1">
      <c r="A103" s="17" t="s">
        <v>468</v>
      </c>
      <c r="B103" s="18" t="s">
        <v>469</v>
      </c>
      <c r="C103" s="17" t="s">
        <v>470</v>
      </c>
      <c r="D103" s="18" t="s">
        <v>471</v>
      </c>
      <c r="E103" s="18" t="s">
        <v>472</v>
      </c>
      <c r="F103" s="19">
        <v>1.0</v>
      </c>
      <c r="G103" s="20">
        <v>12.54</v>
      </c>
      <c r="H103" s="21">
        <v>12.54</v>
      </c>
      <c r="I103" s="15">
        <f t="shared" si="1"/>
        <v>0</v>
      </c>
      <c r="J103" s="16">
        <f t="shared" si="2"/>
        <v>12.54</v>
      </c>
    </row>
    <row r="104" ht="19.5" customHeight="1">
      <c r="A104" s="10" t="s">
        <v>473</v>
      </c>
      <c r="B104" s="11" t="s">
        <v>474</v>
      </c>
      <c r="C104" s="12"/>
      <c r="D104" s="12"/>
      <c r="E104" s="12"/>
      <c r="F104" s="12"/>
      <c r="G104" s="13"/>
      <c r="H104" s="14">
        <v>1367.79</v>
      </c>
      <c r="I104" s="15">
        <f t="shared" si="1"/>
        <v>0</v>
      </c>
      <c r="J104" s="16">
        <f t="shared" si="2"/>
        <v>1367.79</v>
      </c>
    </row>
    <row r="105" ht="15.75" customHeight="1">
      <c r="A105" s="17" t="s">
        <v>475</v>
      </c>
      <c r="B105" s="18" t="s">
        <v>476</v>
      </c>
      <c r="C105" s="17" t="s">
        <v>477</v>
      </c>
      <c r="D105" s="18" t="s">
        <v>478</v>
      </c>
      <c r="E105" s="18" t="s">
        <v>479</v>
      </c>
      <c r="F105" s="19">
        <v>35.0</v>
      </c>
      <c r="G105" s="20">
        <v>15.0</v>
      </c>
      <c r="H105" s="21">
        <v>525.0</v>
      </c>
      <c r="I105" s="15">
        <f t="shared" si="1"/>
        <v>0</v>
      </c>
      <c r="J105" s="16">
        <f t="shared" si="2"/>
        <v>525</v>
      </c>
    </row>
    <row r="106" ht="15.75" customHeight="1">
      <c r="A106" s="17" t="s">
        <v>480</v>
      </c>
      <c r="B106" s="18" t="s">
        <v>481</v>
      </c>
      <c r="C106" s="17" t="s">
        <v>482</v>
      </c>
      <c r="D106" s="18" t="s">
        <v>483</v>
      </c>
      <c r="E106" s="18" t="s">
        <v>484</v>
      </c>
      <c r="F106" s="19">
        <v>9.0</v>
      </c>
      <c r="G106" s="20">
        <v>15.0</v>
      </c>
      <c r="H106" s="21">
        <v>135.0</v>
      </c>
      <c r="I106" s="15">
        <f t="shared" si="1"/>
        <v>0</v>
      </c>
      <c r="J106" s="16">
        <f t="shared" si="2"/>
        <v>135</v>
      </c>
    </row>
    <row r="107" ht="15.75" customHeight="1">
      <c r="A107" s="17" t="s">
        <v>485</v>
      </c>
      <c r="B107" s="18" t="s">
        <v>486</v>
      </c>
      <c r="C107" s="17" t="s">
        <v>487</v>
      </c>
      <c r="D107" s="18" t="s">
        <v>488</v>
      </c>
      <c r="E107" s="18" t="s">
        <v>489</v>
      </c>
      <c r="F107" s="19">
        <v>9.0</v>
      </c>
      <c r="G107" s="20">
        <v>15.0</v>
      </c>
      <c r="H107" s="21">
        <v>135.0</v>
      </c>
      <c r="I107" s="15">
        <f t="shared" si="1"/>
        <v>0</v>
      </c>
      <c r="J107" s="16">
        <f t="shared" si="2"/>
        <v>135</v>
      </c>
    </row>
    <row r="108" ht="15.75" customHeight="1">
      <c r="A108" s="17" t="s">
        <v>490</v>
      </c>
      <c r="B108" s="18" t="s">
        <v>491</v>
      </c>
      <c r="C108" s="17" t="s">
        <v>492</v>
      </c>
      <c r="D108" s="18" t="s">
        <v>493</v>
      </c>
      <c r="E108" s="18" t="s">
        <v>494</v>
      </c>
      <c r="F108" s="19">
        <v>9.0</v>
      </c>
      <c r="G108" s="20">
        <v>15.0</v>
      </c>
      <c r="H108" s="21">
        <v>135.0</v>
      </c>
      <c r="I108" s="15">
        <f t="shared" si="1"/>
        <v>0</v>
      </c>
      <c r="J108" s="16">
        <f t="shared" si="2"/>
        <v>135</v>
      </c>
    </row>
    <row r="109" ht="15.75" customHeight="1">
      <c r="A109" s="17" t="s">
        <v>495</v>
      </c>
      <c r="B109" s="18" t="s">
        <v>496</v>
      </c>
      <c r="C109" s="17" t="s">
        <v>497</v>
      </c>
      <c r="D109" s="18" t="s">
        <v>498</v>
      </c>
      <c r="E109" s="18" t="s">
        <v>499</v>
      </c>
      <c r="F109" s="19">
        <v>2.0</v>
      </c>
      <c r="G109" s="20">
        <v>15.0</v>
      </c>
      <c r="H109" s="21">
        <v>30.0</v>
      </c>
      <c r="I109" s="15">
        <f t="shared" si="1"/>
        <v>0</v>
      </c>
      <c r="J109" s="16">
        <f t="shared" si="2"/>
        <v>30</v>
      </c>
    </row>
    <row r="110" ht="15.75" customHeight="1">
      <c r="A110" s="17" t="s">
        <v>500</v>
      </c>
      <c r="B110" s="18" t="s">
        <v>501</v>
      </c>
      <c r="C110" s="17" t="s">
        <v>502</v>
      </c>
      <c r="D110" s="18" t="s">
        <v>503</v>
      </c>
      <c r="E110" s="18" t="s">
        <v>504</v>
      </c>
      <c r="F110" s="19">
        <v>1.0</v>
      </c>
      <c r="G110" s="20">
        <v>15.0</v>
      </c>
      <c r="H110" s="21">
        <v>15.0</v>
      </c>
      <c r="I110" s="15">
        <f t="shared" si="1"/>
        <v>0</v>
      </c>
      <c r="J110" s="16">
        <f t="shared" si="2"/>
        <v>15</v>
      </c>
    </row>
    <row r="111" ht="15.75" customHeight="1">
      <c r="A111" s="17" t="s">
        <v>505</v>
      </c>
      <c r="B111" s="18" t="s">
        <v>506</v>
      </c>
      <c r="C111" s="17" t="s">
        <v>507</v>
      </c>
      <c r="D111" s="18" t="s">
        <v>508</v>
      </c>
      <c r="E111" s="18" t="s">
        <v>509</v>
      </c>
      <c r="F111" s="19">
        <v>7.0</v>
      </c>
      <c r="G111" s="20">
        <v>29.53</v>
      </c>
      <c r="H111" s="21">
        <v>206.71</v>
      </c>
      <c r="I111" s="15">
        <f t="shared" si="1"/>
        <v>0</v>
      </c>
      <c r="J111" s="16">
        <f t="shared" si="2"/>
        <v>206.71</v>
      </c>
    </row>
    <row r="112" ht="15.75" customHeight="1">
      <c r="A112" s="17" t="s">
        <v>510</v>
      </c>
      <c r="B112" s="18" t="s">
        <v>511</v>
      </c>
      <c r="C112" s="17" t="s">
        <v>512</v>
      </c>
      <c r="D112" s="18" t="s">
        <v>513</v>
      </c>
      <c r="E112" s="18" t="s">
        <v>514</v>
      </c>
      <c r="F112" s="19">
        <v>8.0</v>
      </c>
      <c r="G112" s="20">
        <v>23.26</v>
      </c>
      <c r="H112" s="21">
        <v>186.08</v>
      </c>
      <c r="I112" s="15">
        <f t="shared" si="1"/>
        <v>0</v>
      </c>
      <c r="J112" s="16">
        <f t="shared" si="2"/>
        <v>186.08</v>
      </c>
    </row>
    <row r="113" ht="19.5" customHeight="1">
      <c r="A113" s="10" t="s">
        <v>515</v>
      </c>
      <c r="B113" s="11" t="s">
        <v>516</v>
      </c>
      <c r="C113" s="12"/>
      <c r="D113" s="12"/>
      <c r="E113" s="12"/>
      <c r="F113" s="12"/>
      <c r="G113" s="13"/>
      <c r="H113" s="14">
        <v>1392.94</v>
      </c>
      <c r="I113" s="15">
        <f t="shared" si="1"/>
        <v>0</v>
      </c>
      <c r="J113" s="16">
        <f t="shared" si="2"/>
        <v>1392.94</v>
      </c>
    </row>
    <row r="114" ht="15.75" customHeight="1">
      <c r="A114" s="17" t="s">
        <v>517</v>
      </c>
      <c r="B114" s="18" t="s">
        <v>518</v>
      </c>
      <c r="C114" s="17" t="s">
        <v>519</v>
      </c>
      <c r="D114" s="18" t="s">
        <v>520</v>
      </c>
      <c r="E114" s="18" t="s">
        <v>521</v>
      </c>
      <c r="F114" s="19">
        <v>4.0</v>
      </c>
      <c r="G114" s="20">
        <v>202.21</v>
      </c>
      <c r="H114" s="21">
        <v>808.84</v>
      </c>
      <c r="I114" s="15">
        <f t="shared" si="1"/>
        <v>0</v>
      </c>
      <c r="J114" s="16">
        <f t="shared" si="2"/>
        <v>808.84</v>
      </c>
    </row>
    <row r="115" ht="15.75" customHeight="1">
      <c r="A115" s="17" t="s">
        <v>522</v>
      </c>
      <c r="B115" s="18" t="s">
        <v>523</v>
      </c>
      <c r="C115" s="17" t="s">
        <v>524</v>
      </c>
      <c r="D115" s="18" t="s">
        <v>525</v>
      </c>
      <c r="E115" s="18" t="s">
        <v>526</v>
      </c>
      <c r="F115" s="19">
        <v>2.0</v>
      </c>
      <c r="G115" s="20">
        <v>240.0</v>
      </c>
      <c r="H115" s="21">
        <v>480.0</v>
      </c>
      <c r="I115" s="15">
        <f t="shared" si="1"/>
        <v>0</v>
      </c>
      <c r="J115" s="16">
        <f t="shared" si="2"/>
        <v>480</v>
      </c>
    </row>
    <row r="116" ht="15.75" customHeight="1">
      <c r="A116" s="17" t="s">
        <v>527</v>
      </c>
      <c r="B116" s="18" t="s">
        <v>528</v>
      </c>
      <c r="C116" s="17" t="s">
        <v>529</v>
      </c>
      <c r="D116" s="18" t="s">
        <v>530</v>
      </c>
      <c r="E116" s="18" t="s">
        <v>531</v>
      </c>
      <c r="F116" s="19">
        <v>2.0</v>
      </c>
      <c r="G116" s="20">
        <v>17.35</v>
      </c>
      <c r="H116" s="21">
        <v>34.7</v>
      </c>
      <c r="I116" s="15">
        <f t="shared" si="1"/>
        <v>0</v>
      </c>
      <c r="J116" s="16">
        <f t="shared" si="2"/>
        <v>34.7</v>
      </c>
    </row>
    <row r="117" ht="15.75" customHeight="1">
      <c r="A117" s="17" t="s">
        <v>532</v>
      </c>
      <c r="B117" s="18" t="s">
        <v>533</v>
      </c>
      <c r="C117" s="17" t="s">
        <v>534</v>
      </c>
      <c r="D117" s="18" t="s">
        <v>535</v>
      </c>
      <c r="E117" s="18" t="s">
        <v>536</v>
      </c>
      <c r="F117" s="19">
        <v>4.0</v>
      </c>
      <c r="G117" s="20">
        <v>17.35</v>
      </c>
      <c r="H117" s="21">
        <v>69.4</v>
      </c>
      <c r="I117" s="15">
        <f t="shared" si="1"/>
        <v>0</v>
      </c>
      <c r="J117" s="16">
        <f t="shared" si="2"/>
        <v>69.4</v>
      </c>
    </row>
    <row r="118" ht="19.5" customHeight="1">
      <c r="A118" s="10" t="s">
        <v>537</v>
      </c>
      <c r="B118" s="11" t="s">
        <v>538</v>
      </c>
      <c r="C118" s="12"/>
      <c r="D118" s="12"/>
      <c r="E118" s="12"/>
      <c r="F118" s="12"/>
      <c r="G118" s="13"/>
      <c r="H118" s="14">
        <v>2131.5</v>
      </c>
      <c r="I118" s="15">
        <f t="shared" si="1"/>
        <v>0</v>
      </c>
      <c r="J118" s="16">
        <f t="shared" si="2"/>
        <v>2131.5</v>
      </c>
    </row>
    <row r="119" ht="15.75" customHeight="1">
      <c r="A119" s="17" t="s">
        <v>539</v>
      </c>
      <c r="B119" s="18" t="s">
        <v>540</v>
      </c>
      <c r="C119" s="17" t="s">
        <v>541</v>
      </c>
      <c r="D119" s="18" t="s">
        <v>542</v>
      </c>
      <c r="E119" s="18" t="s">
        <v>543</v>
      </c>
      <c r="F119" s="19">
        <v>25.0</v>
      </c>
      <c r="G119" s="20">
        <v>85.26</v>
      </c>
      <c r="H119" s="21">
        <v>2131.5</v>
      </c>
      <c r="I119" s="15">
        <f t="shared" si="1"/>
        <v>0</v>
      </c>
      <c r="J119" s="16">
        <f t="shared" si="2"/>
        <v>2131.5</v>
      </c>
    </row>
    <row r="120" ht="15.0" customHeight="1">
      <c r="A120" s="1"/>
      <c r="B120" s="1"/>
      <c r="C120" s="1"/>
      <c r="D120" s="1"/>
      <c r="E120" s="1"/>
      <c r="F120" s="22" t="s">
        <v>544</v>
      </c>
      <c r="H120" s="14">
        <v>53011.19</v>
      </c>
      <c r="I120" s="15">
        <f t="shared" si="1"/>
        <v>0</v>
      </c>
      <c r="J120" s="16">
        <f t="shared" si="2"/>
        <v>53011.19</v>
      </c>
    </row>
    <row r="121" ht="15.0" customHeight="1">
      <c r="A121" s="1"/>
      <c r="B121" s="1"/>
      <c r="C121" s="1"/>
      <c r="D121" s="1"/>
      <c r="E121" s="1"/>
      <c r="F121" s="22" t="s">
        <v>545</v>
      </c>
      <c r="H121" s="14">
        <v>212044.78</v>
      </c>
      <c r="I121" s="15">
        <f t="shared" si="1"/>
        <v>0</v>
      </c>
      <c r="J121" s="16">
        <f t="shared" si="2"/>
        <v>212044.78</v>
      </c>
    </row>
    <row r="122" ht="15.0" customHeight="1">
      <c r="A122" s="1"/>
      <c r="B122" s="1"/>
      <c r="C122" s="1"/>
      <c r="D122" s="1"/>
      <c r="E122" s="1"/>
      <c r="F122" s="22" t="s">
        <v>546</v>
      </c>
      <c r="H122" s="14">
        <v>265055.97</v>
      </c>
      <c r="I122" s="23">
        <f t="shared" si="1"/>
        <v>0</v>
      </c>
      <c r="J122" s="24">
        <f t="shared" si="2"/>
        <v>265055.97</v>
      </c>
    </row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H1"/>
    <mergeCell ref="B2:G2"/>
    <mergeCell ref="B4:G4"/>
    <mergeCell ref="B13:G13"/>
    <mergeCell ref="B19:G19"/>
    <mergeCell ref="B27:G27"/>
    <mergeCell ref="B36:G36"/>
    <mergeCell ref="B91:G91"/>
    <mergeCell ref="B104:G104"/>
    <mergeCell ref="B113:G113"/>
    <mergeCell ref="B118:G118"/>
    <mergeCell ref="F120:G120"/>
    <mergeCell ref="F121:G121"/>
    <mergeCell ref="F122:G122"/>
    <mergeCell ref="B44:G44"/>
    <mergeCell ref="B57:G57"/>
    <mergeCell ref="B67:G67"/>
    <mergeCell ref="B69:G69"/>
    <mergeCell ref="B70:G70"/>
    <mergeCell ref="B83:G83"/>
    <mergeCell ref="B88:G88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7.14"/>
    <col customWidth="1" min="4" max="4" width="18.29"/>
    <col customWidth="1" min="5" max="5" width="18.0"/>
    <col customWidth="1" min="6" max="6" width="17.14"/>
    <col customWidth="1" min="7" max="7" width="16.14"/>
    <col customWidth="1" min="8" max="8" width="10.14"/>
    <col customWidth="1" min="9" max="9" width="7.71"/>
    <col customWidth="1" min="10" max="26" width="8.71"/>
  </cols>
  <sheetData>
    <row r="1" ht="130.5" customHeight="1">
      <c r="A1" s="1"/>
      <c r="I1" s="1"/>
    </row>
    <row r="2" ht="15.75" customHeight="1">
      <c r="A2" s="25" t="s">
        <v>547</v>
      </c>
      <c r="B2" s="25" t="s">
        <v>548</v>
      </c>
      <c r="C2" s="25" t="s">
        <v>549</v>
      </c>
      <c r="D2" s="25" t="s">
        <v>550</v>
      </c>
      <c r="E2" s="25" t="s">
        <v>551</v>
      </c>
      <c r="F2" s="25" t="s">
        <v>552</v>
      </c>
      <c r="G2" s="25" t="s">
        <v>553</v>
      </c>
      <c r="H2" s="26" t="s">
        <v>554</v>
      </c>
      <c r="I2" s="13"/>
    </row>
    <row r="3" ht="12.0" customHeight="1">
      <c r="A3" s="27" t="s">
        <v>555</v>
      </c>
      <c r="B3" s="28" t="s">
        <v>556</v>
      </c>
      <c r="C3" s="29">
        <v>3593.2</v>
      </c>
      <c r="D3" s="30">
        <v>1.0</v>
      </c>
      <c r="E3" s="31"/>
      <c r="F3" s="31"/>
      <c r="G3" s="31"/>
      <c r="H3" s="32">
        <v>1.0</v>
      </c>
      <c r="I3" s="33"/>
    </row>
    <row r="4" ht="12.75" customHeight="1">
      <c r="A4" s="34"/>
      <c r="B4" s="34"/>
      <c r="C4" s="34"/>
      <c r="D4" s="35">
        <v>3593.2</v>
      </c>
      <c r="E4" s="36"/>
      <c r="F4" s="36"/>
      <c r="G4" s="36"/>
      <c r="H4" s="37">
        <v>3593.2</v>
      </c>
      <c r="I4" s="13"/>
    </row>
    <row r="5" ht="12.0" customHeight="1">
      <c r="A5" s="27" t="s">
        <v>557</v>
      </c>
      <c r="B5" s="28" t="s">
        <v>558</v>
      </c>
      <c r="C5" s="29">
        <v>22372.63</v>
      </c>
      <c r="D5" s="31"/>
      <c r="E5" s="30">
        <v>0.5</v>
      </c>
      <c r="F5" s="30">
        <v>0.25</v>
      </c>
      <c r="G5" s="30">
        <v>0.25</v>
      </c>
      <c r="H5" s="32">
        <v>1.0</v>
      </c>
      <c r="I5" s="33"/>
    </row>
    <row r="6" ht="12.75" customHeight="1">
      <c r="A6" s="34"/>
      <c r="B6" s="34"/>
      <c r="C6" s="34"/>
      <c r="D6" s="36"/>
      <c r="E6" s="35">
        <v>11186.31</v>
      </c>
      <c r="F6" s="35">
        <v>5593.16</v>
      </c>
      <c r="G6" s="35">
        <v>5593.16</v>
      </c>
      <c r="H6" s="37">
        <v>22372.63</v>
      </c>
      <c r="I6" s="13"/>
    </row>
    <row r="7" ht="12.0" customHeight="1">
      <c r="A7" s="27" t="s">
        <v>559</v>
      </c>
      <c r="B7" s="28" t="s">
        <v>560</v>
      </c>
      <c r="C7" s="29">
        <v>33952.28</v>
      </c>
      <c r="D7" s="31"/>
      <c r="E7" s="30">
        <v>0.25</v>
      </c>
      <c r="F7" s="30">
        <v>0.5</v>
      </c>
      <c r="G7" s="30">
        <v>0.25</v>
      </c>
      <c r="H7" s="32">
        <v>1.0</v>
      </c>
      <c r="I7" s="33"/>
    </row>
    <row r="8" ht="12.75" customHeight="1">
      <c r="A8" s="34"/>
      <c r="B8" s="34"/>
      <c r="C8" s="34"/>
      <c r="D8" s="36"/>
      <c r="E8" s="35">
        <v>8488.07</v>
      </c>
      <c r="F8" s="35">
        <v>16976.14</v>
      </c>
      <c r="G8" s="35">
        <v>8488.07</v>
      </c>
      <c r="H8" s="37">
        <v>33952.28</v>
      </c>
      <c r="I8" s="13"/>
    </row>
    <row r="9" ht="12.0" customHeight="1">
      <c r="A9" s="27" t="s">
        <v>561</v>
      </c>
      <c r="B9" s="28" t="s">
        <v>562</v>
      </c>
      <c r="C9" s="29">
        <v>65426.07</v>
      </c>
      <c r="D9" s="30">
        <v>0.25</v>
      </c>
      <c r="E9" s="30">
        <v>0.25</v>
      </c>
      <c r="F9" s="30">
        <v>0.25</v>
      </c>
      <c r="G9" s="30">
        <v>0.25</v>
      </c>
      <c r="H9" s="32">
        <v>1.0</v>
      </c>
      <c r="I9" s="33"/>
    </row>
    <row r="10" ht="12.75" customHeight="1">
      <c r="A10" s="34"/>
      <c r="B10" s="34"/>
      <c r="C10" s="34"/>
      <c r="D10" s="35">
        <v>16356.52</v>
      </c>
      <c r="E10" s="35">
        <v>16356.52</v>
      </c>
      <c r="F10" s="35">
        <v>16356.52</v>
      </c>
      <c r="G10" s="35">
        <v>16356.51</v>
      </c>
      <c r="H10" s="37">
        <v>65426.07</v>
      </c>
      <c r="I10" s="13"/>
    </row>
    <row r="11" ht="12.0" customHeight="1">
      <c r="A11" s="27" t="s">
        <v>563</v>
      </c>
      <c r="B11" s="28" t="s">
        <v>564</v>
      </c>
      <c r="C11" s="29">
        <v>20586.71</v>
      </c>
      <c r="D11" s="31"/>
      <c r="E11" s="31"/>
      <c r="F11" s="30">
        <v>0.5</v>
      </c>
      <c r="G11" s="30">
        <v>0.5</v>
      </c>
      <c r="H11" s="32">
        <v>1.0</v>
      </c>
      <c r="I11" s="33"/>
    </row>
    <row r="12" ht="12.75" customHeight="1">
      <c r="A12" s="34"/>
      <c r="B12" s="34"/>
      <c r="C12" s="34"/>
      <c r="D12" s="36"/>
      <c r="E12" s="36"/>
      <c r="F12" s="35">
        <v>10293.35</v>
      </c>
      <c r="G12" s="35">
        <v>10293.36</v>
      </c>
      <c r="H12" s="37">
        <v>20586.71</v>
      </c>
      <c r="I12" s="13"/>
    </row>
    <row r="13" ht="12.0" customHeight="1">
      <c r="A13" s="27" t="s">
        <v>565</v>
      </c>
      <c r="B13" s="28" t="s">
        <v>566</v>
      </c>
      <c r="C13" s="29">
        <v>19901.81</v>
      </c>
      <c r="D13" s="30">
        <v>0.25</v>
      </c>
      <c r="E13" s="30">
        <v>0.25</v>
      </c>
      <c r="F13" s="30">
        <v>0.25</v>
      </c>
      <c r="G13" s="30">
        <v>0.25</v>
      </c>
      <c r="H13" s="32">
        <v>1.0</v>
      </c>
      <c r="I13" s="33"/>
    </row>
    <row r="14" ht="12.75" customHeight="1">
      <c r="A14" s="34"/>
      <c r="B14" s="34"/>
      <c r="C14" s="34"/>
      <c r="D14" s="35">
        <v>4975.45</v>
      </c>
      <c r="E14" s="35">
        <v>4975.45</v>
      </c>
      <c r="F14" s="35">
        <v>4975.45</v>
      </c>
      <c r="G14" s="35">
        <v>4975.46</v>
      </c>
      <c r="H14" s="37">
        <v>19901.81</v>
      </c>
      <c r="I14" s="13"/>
    </row>
    <row r="15" ht="12.0" customHeight="1">
      <c r="A15" s="27" t="s">
        <v>567</v>
      </c>
      <c r="B15" s="28" t="s">
        <v>568</v>
      </c>
      <c r="C15" s="29">
        <v>2464.13</v>
      </c>
      <c r="D15" s="30">
        <v>0.25</v>
      </c>
      <c r="E15" s="30">
        <v>0.25</v>
      </c>
      <c r="F15" s="30">
        <v>0.25</v>
      </c>
      <c r="G15" s="30">
        <v>0.25</v>
      </c>
      <c r="H15" s="32">
        <v>1.0</v>
      </c>
      <c r="I15" s="33"/>
    </row>
    <row r="16" ht="12.75" customHeight="1">
      <c r="A16" s="34"/>
      <c r="B16" s="34"/>
      <c r="C16" s="34"/>
      <c r="D16" s="35">
        <v>616.03</v>
      </c>
      <c r="E16" s="35">
        <v>616.03</v>
      </c>
      <c r="F16" s="35">
        <v>616.03</v>
      </c>
      <c r="G16" s="35">
        <v>616.04</v>
      </c>
      <c r="H16" s="37">
        <v>2464.13</v>
      </c>
      <c r="I16" s="13"/>
    </row>
    <row r="17" ht="12.0" customHeight="1">
      <c r="A17" s="27" t="s">
        <v>569</v>
      </c>
      <c r="B17" s="28" t="s">
        <v>570</v>
      </c>
      <c r="C17" s="29">
        <v>9496.9</v>
      </c>
      <c r="D17" s="30">
        <v>0.25</v>
      </c>
      <c r="E17" s="30">
        <v>0.25</v>
      </c>
      <c r="F17" s="30">
        <v>0.25</v>
      </c>
      <c r="G17" s="30">
        <v>0.25</v>
      </c>
      <c r="H17" s="32">
        <v>1.0</v>
      </c>
      <c r="I17" s="33"/>
    </row>
    <row r="18" ht="12.75" customHeight="1">
      <c r="A18" s="34"/>
      <c r="B18" s="34"/>
      <c r="C18" s="34"/>
      <c r="D18" s="35">
        <v>2374.22</v>
      </c>
      <c r="E18" s="35">
        <v>2374.22</v>
      </c>
      <c r="F18" s="35">
        <v>2374.22</v>
      </c>
      <c r="G18" s="35">
        <v>2374.24</v>
      </c>
      <c r="H18" s="37">
        <v>9496.9</v>
      </c>
      <c r="I18" s="13"/>
    </row>
    <row r="19" ht="12.0" customHeight="1">
      <c r="A19" s="27" t="s">
        <v>571</v>
      </c>
      <c r="B19" s="28" t="s">
        <v>572</v>
      </c>
      <c r="C19" s="29">
        <v>32119.55</v>
      </c>
      <c r="D19" s="30">
        <v>0.25</v>
      </c>
      <c r="E19" s="30">
        <v>0.25</v>
      </c>
      <c r="F19" s="30">
        <v>0.25</v>
      </c>
      <c r="G19" s="30">
        <v>0.25</v>
      </c>
      <c r="H19" s="32">
        <v>1.0</v>
      </c>
      <c r="I19" s="33"/>
    </row>
    <row r="20" ht="12.75" customHeight="1">
      <c r="A20" s="34"/>
      <c r="B20" s="34"/>
      <c r="C20" s="34"/>
      <c r="D20" s="35">
        <v>8029.88</v>
      </c>
      <c r="E20" s="35">
        <v>8029.88</v>
      </c>
      <c r="F20" s="35">
        <v>8029.88</v>
      </c>
      <c r="G20" s="35">
        <v>8029.91</v>
      </c>
      <c r="H20" s="37">
        <v>32119.55</v>
      </c>
      <c r="I20" s="13"/>
    </row>
    <row r="21" ht="12.0" customHeight="1">
      <c r="A21" s="27" t="s">
        <v>573</v>
      </c>
      <c r="B21" s="28" t="s">
        <v>574</v>
      </c>
      <c r="C21" s="29">
        <v>2131.5</v>
      </c>
      <c r="D21" s="30">
        <v>0.25</v>
      </c>
      <c r="E21" s="30">
        <v>0.25</v>
      </c>
      <c r="F21" s="30">
        <v>0.25</v>
      </c>
      <c r="G21" s="30">
        <v>0.25</v>
      </c>
      <c r="H21" s="32">
        <v>1.0</v>
      </c>
      <c r="I21" s="33"/>
    </row>
    <row r="22" ht="12.75" customHeight="1">
      <c r="A22" s="34"/>
      <c r="B22" s="34"/>
      <c r="C22" s="34"/>
      <c r="D22" s="35">
        <v>532.87</v>
      </c>
      <c r="E22" s="35">
        <v>532.87</v>
      </c>
      <c r="F22" s="35">
        <v>532.87</v>
      </c>
      <c r="G22" s="35">
        <v>532.89</v>
      </c>
      <c r="H22" s="37">
        <v>2131.5</v>
      </c>
      <c r="I22" s="13"/>
    </row>
    <row r="23" ht="12.0" customHeight="1">
      <c r="A23" s="27" t="s">
        <v>575</v>
      </c>
      <c r="B23" s="28" t="s">
        <v>576</v>
      </c>
      <c r="C23" s="29">
        <v>53011.19</v>
      </c>
      <c r="D23" s="30">
        <v>0.172</v>
      </c>
      <c r="E23" s="30">
        <v>0.24780000000000002</v>
      </c>
      <c r="F23" s="30">
        <v>0.31</v>
      </c>
      <c r="G23" s="30">
        <v>0.2702</v>
      </c>
      <c r="H23" s="32">
        <v>1.0</v>
      </c>
      <c r="I23" s="33"/>
    </row>
    <row r="24" ht="12.75" customHeight="1">
      <c r="A24" s="34"/>
      <c r="B24" s="34"/>
      <c r="C24" s="34"/>
      <c r="D24" s="35">
        <v>9118.03</v>
      </c>
      <c r="E24" s="35">
        <v>13138.05</v>
      </c>
      <c r="F24" s="35">
        <v>16434.53</v>
      </c>
      <c r="G24" s="35">
        <v>14320.58</v>
      </c>
      <c r="H24" s="37">
        <v>53011.19</v>
      </c>
      <c r="I24" s="13"/>
    </row>
    <row r="25" ht="12.0" customHeight="1">
      <c r="A25" s="38"/>
      <c r="B25" s="39"/>
      <c r="C25" s="40">
        <v>265055.97</v>
      </c>
      <c r="D25" s="41">
        <v>45596.2</v>
      </c>
      <c r="E25" s="41">
        <v>65697.4</v>
      </c>
      <c r="F25" s="41">
        <v>82182.15</v>
      </c>
      <c r="G25" s="41">
        <v>71580.22</v>
      </c>
      <c r="H25" s="42">
        <v>265055.97</v>
      </c>
      <c r="I25" s="33"/>
    </row>
    <row r="26" ht="12.75" customHeight="1">
      <c r="A26" s="43"/>
      <c r="B26" s="44"/>
      <c r="C26" s="45"/>
      <c r="D26" s="35">
        <v>45596.2</v>
      </c>
      <c r="E26" s="35">
        <v>111293.6</v>
      </c>
      <c r="F26" s="35">
        <v>193475.75</v>
      </c>
      <c r="G26" s="35">
        <v>265055.97</v>
      </c>
      <c r="H26" s="46"/>
      <c r="I26" s="47"/>
    </row>
    <row r="27" ht="15.75" customHeight="1"/>
    <row r="28" ht="15.75" customHeight="1"/>
    <row r="29" ht="15.75" customHeight="1">
      <c r="A29" s="48" t="s">
        <v>577</v>
      </c>
      <c r="B29" s="49"/>
      <c r="C29" s="49"/>
      <c r="D29" s="49"/>
      <c r="E29" s="49"/>
      <c r="F29" s="49"/>
      <c r="G29" s="50"/>
      <c r="H29" s="51">
        <f>'PLANILHA ORCAMENTARIA'!I2</f>
        <v>0</v>
      </c>
      <c r="I29" s="50"/>
    </row>
    <row r="30" ht="15.75" customHeight="1">
      <c r="A30" s="52" t="s">
        <v>578</v>
      </c>
      <c r="B30" s="52" t="s">
        <v>579</v>
      </c>
      <c r="C30" s="52" t="s">
        <v>580</v>
      </c>
      <c r="D30" s="52" t="s">
        <v>581</v>
      </c>
      <c r="E30" s="52" t="s">
        <v>582</v>
      </c>
      <c r="F30" s="52" t="s">
        <v>583</v>
      </c>
      <c r="G30" s="52" t="s">
        <v>584</v>
      </c>
      <c r="H30" s="53" t="s">
        <v>585</v>
      </c>
      <c r="I30" s="13"/>
    </row>
    <row r="31" ht="15.75" customHeight="1">
      <c r="A31" s="54" t="s">
        <v>586</v>
      </c>
      <c r="B31" s="55" t="s">
        <v>587</v>
      </c>
      <c r="C31" s="56">
        <f>C3-(C3*$H$29)</f>
        <v>3593.2</v>
      </c>
      <c r="D31" s="57">
        <v>1.0</v>
      </c>
      <c r="E31" s="58"/>
      <c r="F31" s="58"/>
      <c r="G31" s="58"/>
      <c r="H31" s="59">
        <v>1.0</v>
      </c>
      <c r="I31" s="33"/>
    </row>
    <row r="32" ht="15.75" customHeight="1">
      <c r="A32" s="34"/>
      <c r="B32" s="34"/>
      <c r="C32" s="34"/>
      <c r="D32" s="60">
        <f>D4-(D4*$H$29)</f>
        <v>3593.2</v>
      </c>
      <c r="E32" s="61"/>
      <c r="F32" s="61"/>
      <c r="G32" s="61"/>
      <c r="H32" s="62">
        <f>SUM(D32:G32)</f>
        <v>3593.2</v>
      </c>
      <c r="I32" s="13"/>
    </row>
    <row r="33" ht="15.75" customHeight="1">
      <c r="A33" s="54" t="s">
        <v>588</v>
      </c>
      <c r="B33" s="55" t="s">
        <v>589</v>
      </c>
      <c r="C33" s="56">
        <f>C5-(C5*$H$29)</f>
        <v>22372.63</v>
      </c>
      <c r="D33" s="58"/>
      <c r="E33" s="57">
        <v>0.5</v>
      </c>
      <c r="F33" s="57">
        <v>0.25</v>
      </c>
      <c r="G33" s="57">
        <v>0.25</v>
      </c>
      <c r="H33" s="59">
        <v>1.0</v>
      </c>
      <c r="I33" s="33"/>
    </row>
    <row r="34" ht="15.75" customHeight="1">
      <c r="A34" s="34"/>
      <c r="B34" s="34"/>
      <c r="C34" s="34"/>
      <c r="D34" s="61"/>
      <c r="E34" s="60">
        <f t="shared" ref="E34:G34" si="1">E6-(E6*$H$29)</f>
        <v>11186.31</v>
      </c>
      <c r="F34" s="60">
        <f t="shared" si="1"/>
        <v>5593.16</v>
      </c>
      <c r="G34" s="60">
        <f t="shared" si="1"/>
        <v>5593.16</v>
      </c>
      <c r="H34" s="62">
        <f>SUM(D34:G34)</f>
        <v>22372.63</v>
      </c>
      <c r="I34" s="13"/>
    </row>
    <row r="35" ht="15.75" customHeight="1">
      <c r="A35" s="54" t="s">
        <v>590</v>
      </c>
      <c r="B35" s="55" t="s">
        <v>591</v>
      </c>
      <c r="C35" s="56">
        <f>C7-(C7*$H$29)</f>
        <v>33952.28</v>
      </c>
      <c r="D35" s="58"/>
      <c r="E35" s="57">
        <v>0.25</v>
      </c>
      <c r="F35" s="57">
        <v>0.5</v>
      </c>
      <c r="G35" s="57">
        <v>0.25</v>
      </c>
      <c r="H35" s="59">
        <v>1.0</v>
      </c>
      <c r="I35" s="33"/>
    </row>
    <row r="36" ht="15.75" customHeight="1">
      <c r="A36" s="34"/>
      <c r="B36" s="34"/>
      <c r="C36" s="34"/>
      <c r="D36" s="61"/>
      <c r="E36" s="60">
        <f t="shared" ref="E36:G36" si="2">E8-(E8*$H$29)</f>
        <v>8488.07</v>
      </c>
      <c r="F36" s="60">
        <f t="shared" si="2"/>
        <v>16976.14</v>
      </c>
      <c r="G36" s="60">
        <f t="shared" si="2"/>
        <v>8488.07</v>
      </c>
      <c r="H36" s="62">
        <f>SUM(D36:G36)</f>
        <v>33952.28</v>
      </c>
      <c r="I36" s="13"/>
    </row>
    <row r="37" ht="15.75" customHeight="1">
      <c r="A37" s="54" t="s">
        <v>592</v>
      </c>
      <c r="B37" s="55" t="s">
        <v>593</v>
      </c>
      <c r="C37" s="56">
        <f>C9-(C9*$H$29)</f>
        <v>65426.07</v>
      </c>
      <c r="D37" s="57">
        <v>0.25</v>
      </c>
      <c r="E37" s="57">
        <v>0.25</v>
      </c>
      <c r="F37" s="57">
        <v>0.25</v>
      </c>
      <c r="G37" s="57">
        <v>0.25</v>
      </c>
      <c r="H37" s="59">
        <v>1.0</v>
      </c>
      <c r="I37" s="33"/>
    </row>
    <row r="38" ht="15.75" customHeight="1">
      <c r="A38" s="34"/>
      <c r="B38" s="34"/>
      <c r="C38" s="34"/>
      <c r="D38" s="60">
        <f t="shared" ref="D38:G38" si="3">D10-(D10*$H$29)</f>
        <v>16356.52</v>
      </c>
      <c r="E38" s="60">
        <f t="shared" si="3"/>
        <v>16356.52</v>
      </c>
      <c r="F38" s="60">
        <f t="shared" si="3"/>
        <v>16356.52</v>
      </c>
      <c r="G38" s="60">
        <f t="shared" si="3"/>
        <v>16356.51</v>
      </c>
      <c r="H38" s="62">
        <f>SUM(D38:G38)</f>
        <v>65426.07</v>
      </c>
      <c r="I38" s="13"/>
    </row>
    <row r="39" ht="15.75" customHeight="1">
      <c r="A39" s="54" t="s">
        <v>594</v>
      </c>
      <c r="B39" s="55" t="s">
        <v>595</v>
      </c>
      <c r="C39" s="56">
        <f>C11-(C11*$H$29)</f>
        <v>20586.71</v>
      </c>
      <c r="D39" s="58"/>
      <c r="E39" s="58"/>
      <c r="F39" s="57">
        <v>0.5</v>
      </c>
      <c r="G39" s="57">
        <v>0.5</v>
      </c>
      <c r="H39" s="59">
        <v>1.0</v>
      </c>
      <c r="I39" s="33"/>
    </row>
    <row r="40" ht="15.75" customHeight="1">
      <c r="A40" s="34"/>
      <c r="B40" s="34"/>
      <c r="C40" s="34"/>
      <c r="D40" s="61"/>
      <c r="E40" s="61"/>
      <c r="F40" s="60">
        <f t="shared" ref="F40:G40" si="4">F12-(F12*$H$29)</f>
        <v>10293.35</v>
      </c>
      <c r="G40" s="60">
        <f t="shared" si="4"/>
        <v>10293.36</v>
      </c>
      <c r="H40" s="62">
        <f>SUM(D40:G40)</f>
        <v>20586.71</v>
      </c>
      <c r="I40" s="13"/>
    </row>
    <row r="41" ht="15.75" customHeight="1">
      <c r="A41" s="54" t="s">
        <v>596</v>
      </c>
      <c r="B41" s="55" t="s">
        <v>597</v>
      </c>
      <c r="C41" s="63">
        <f>C13-(C13*$H$29)</f>
        <v>19901.81</v>
      </c>
      <c r="D41" s="57">
        <v>0.25</v>
      </c>
      <c r="E41" s="57">
        <v>0.25</v>
      </c>
      <c r="F41" s="57">
        <v>0.25</v>
      </c>
      <c r="G41" s="57">
        <v>0.25</v>
      </c>
      <c r="H41" s="59">
        <v>1.0</v>
      </c>
      <c r="I41" s="33"/>
    </row>
    <row r="42" ht="15.75" customHeight="1">
      <c r="A42" s="34"/>
      <c r="B42" s="34"/>
      <c r="C42" s="34"/>
      <c r="D42" s="60">
        <f t="shared" ref="D42:G42" si="5">D14-(D14*$H$29)</f>
        <v>4975.45</v>
      </c>
      <c r="E42" s="60">
        <f t="shared" si="5"/>
        <v>4975.45</v>
      </c>
      <c r="F42" s="60">
        <f t="shared" si="5"/>
        <v>4975.45</v>
      </c>
      <c r="G42" s="60">
        <f t="shared" si="5"/>
        <v>4975.46</v>
      </c>
      <c r="H42" s="62">
        <f>SUM(D42:G42)</f>
        <v>19901.81</v>
      </c>
      <c r="I42" s="13"/>
    </row>
    <row r="43" ht="15.75" customHeight="1">
      <c r="A43" s="54" t="s">
        <v>598</v>
      </c>
      <c r="B43" s="55" t="s">
        <v>599</v>
      </c>
      <c r="C43" s="63">
        <f>C15-(C15*$H$29)</f>
        <v>2464.13</v>
      </c>
      <c r="D43" s="57">
        <v>0.25</v>
      </c>
      <c r="E43" s="57">
        <v>0.25</v>
      </c>
      <c r="F43" s="57">
        <v>0.25</v>
      </c>
      <c r="G43" s="57">
        <v>0.25</v>
      </c>
      <c r="H43" s="59">
        <v>1.0</v>
      </c>
      <c r="I43" s="33"/>
    </row>
    <row r="44" ht="15.75" customHeight="1">
      <c r="A44" s="34"/>
      <c r="B44" s="34"/>
      <c r="C44" s="34"/>
      <c r="D44" s="60">
        <f t="shared" ref="D44:G44" si="6">D16-(D16*$H$29)</f>
        <v>616.03</v>
      </c>
      <c r="E44" s="60">
        <f t="shared" si="6"/>
        <v>616.03</v>
      </c>
      <c r="F44" s="60">
        <f t="shared" si="6"/>
        <v>616.03</v>
      </c>
      <c r="G44" s="60">
        <f t="shared" si="6"/>
        <v>616.04</v>
      </c>
      <c r="H44" s="62">
        <f>SUM(D44:G44)</f>
        <v>2464.13</v>
      </c>
      <c r="I44" s="13"/>
    </row>
    <row r="45" ht="15.75" customHeight="1">
      <c r="A45" s="54" t="s">
        <v>600</v>
      </c>
      <c r="B45" s="55" t="s">
        <v>601</v>
      </c>
      <c r="C45" s="63">
        <f>C17-(C17*$H$29)</f>
        <v>9496.9</v>
      </c>
      <c r="D45" s="57">
        <v>0.25</v>
      </c>
      <c r="E45" s="57">
        <v>0.25</v>
      </c>
      <c r="F45" s="57">
        <v>0.25</v>
      </c>
      <c r="G45" s="57">
        <v>0.25</v>
      </c>
      <c r="H45" s="59">
        <v>1.0</v>
      </c>
      <c r="I45" s="33"/>
    </row>
    <row r="46" ht="15.75" customHeight="1">
      <c r="A46" s="34"/>
      <c r="B46" s="34"/>
      <c r="C46" s="34"/>
      <c r="D46" s="60">
        <f t="shared" ref="D46:G46" si="7">D18-(D18*$H$29)</f>
        <v>2374.22</v>
      </c>
      <c r="E46" s="60">
        <f t="shared" si="7"/>
        <v>2374.22</v>
      </c>
      <c r="F46" s="60">
        <f t="shared" si="7"/>
        <v>2374.22</v>
      </c>
      <c r="G46" s="60">
        <f t="shared" si="7"/>
        <v>2374.24</v>
      </c>
      <c r="H46" s="62">
        <f>SUM(D46:G46)</f>
        <v>9496.9</v>
      </c>
      <c r="I46" s="13"/>
    </row>
    <row r="47" ht="15.75" customHeight="1">
      <c r="A47" s="54" t="s">
        <v>602</v>
      </c>
      <c r="B47" s="55" t="s">
        <v>603</v>
      </c>
      <c r="C47" s="63">
        <f>C19-(C19*$H$29)</f>
        <v>32119.55</v>
      </c>
      <c r="D47" s="57">
        <v>0.25</v>
      </c>
      <c r="E47" s="57">
        <v>0.25</v>
      </c>
      <c r="F47" s="57">
        <v>0.25</v>
      </c>
      <c r="G47" s="57">
        <v>0.25</v>
      </c>
      <c r="H47" s="59">
        <v>1.0</v>
      </c>
      <c r="I47" s="33"/>
    </row>
    <row r="48" ht="15.75" customHeight="1">
      <c r="A48" s="34"/>
      <c r="B48" s="34"/>
      <c r="C48" s="34"/>
      <c r="D48" s="60">
        <f t="shared" ref="D48:G48" si="8">D20-(D20*$H$29)</f>
        <v>8029.88</v>
      </c>
      <c r="E48" s="60">
        <f t="shared" si="8"/>
        <v>8029.88</v>
      </c>
      <c r="F48" s="60">
        <f t="shared" si="8"/>
        <v>8029.88</v>
      </c>
      <c r="G48" s="60">
        <f t="shared" si="8"/>
        <v>8029.91</v>
      </c>
      <c r="H48" s="62">
        <f>SUM(D48:G48)</f>
        <v>32119.55</v>
      </c>
      <c r="I48" s="13"/>
    </row>
    <row r="49" ht="15.75" customHeight="1">
      <c r="A49" s="54" t="s">
        <v>604</v>
      </c>
      <c r="B49" s="55" t="s">
        <v>605</v>
      </c>
      <c r="C49" s="63">
        <f>C21-(C21*$H$29)</f>
        <v>2131.5</v>
      </c>
      <c r="D49" s="57">
        <v>0.25</v>
      </c>
      <c r="E49" s="57">
        <v>0.25</v>
      </c>
      <c r="F49" s="57">
        <v>0.25</v>
      </c>
      <c r="G49" s="57">
        <v>0.25</v>
      </c>
      <c r="H49" s="59">
        <v>1.0</v>
      </c>
      <c r="I49" s="33"/>
    </row>
    <row r="50" ht="15.75" customHeight="1">
      <c r="A50" s="34"/>
      <c r="B50" s="34"/>
      <c r="C50" s="34"/>
      <c r="D50" s="60">
        <f t="shared" ref="D50:G50" si="9">D22-(D22*$H$29)</f>
        <v>532.87</v>
      </c>
      <c r="E50" s="60">
        <f t="shared" si="9"/>
        <v>532.87</v>
      </c>
      <c r="F50" s="60">
        <f t="shared" si="9"/>
        <v>532.87</v>
      </c>
      <c r="G50" s="60">
        <f t="shared" si="9"/>
        <v>532.89</v>
      </c>
      <c r="H50" s="62">
        <f>SUM(D50:G50)</f>
        <v>2131.5</v>
      </c>
      <c r="I50" s="13"/>
    </row>
    <row r="51" ht="15.75" customHeight="1">
      <c r="A51" s="54" t="s">
        <v>606</v>
      </c>
      <c r="B51" s="55" t="s">
        <v>607</v>
      </c>
      <c r="C51" s="63">
        <f>C23-(C23*$H$29)</f>
        <v>53011.19</v>
      </c>
      <c r="D51" s="57">
        <v>0.172</v>
      </c>
      <c r="E51" s="57">
        <v>0.24780000000000002</v>
      </c>
      <c r="F51" s="57">
        <v>0.31</v>
      </c>
      <c r="G51" s="57">
        <v>0.2702</v>
      </c>
      <c r="H51" s="59">
        <v>1.0</v>
      </c>
      <c r="I51" s="33"/>
    </row>
    <row r="52" ht="15.75" customHeight="1">
      <c r="A52" s="34"/>
      <c r="B52" s="34"/>
      <c r="C52" s="34"/>
      <c r="D52" s="60">
        <f t="shared" ref="D52:G52" si="10">D24-(D24*$H$29)</f>
        <v>9118.03</v>
      </c>
      <c r="E52" s="60">
        <f t="shared" si="10"/>
        <v>13138.05</v>
      </c>
      <c r="F52" s="60">
        <f t="shared" si="10"/>
        <v>16434.53</v>
      </c>
      <c r="G52" s="60">
        <f t="shared" si="10"/>
        <v>14320.58</v>
      </c>
      <c r="H52" s="62">
        <f>SUM(D52:G52)</f>
        <v>53011.19</v>
      </c>
      <c r="I52" s="13"/>
    </row>
    <row r="53" ht="15.75" customHeight="1">
      <c r="A53" s="64"/>
      <c r="B53" s="65"/>
      <c r="C53" s="66">
        <f>C25-(C25*$H$29)</f>
        <v>265055.97</v>
      </c>
      <c r="D53" s="67">
        <f t="shared" ref="D53:E53" si="11">SUM(D52,D50,D48,D46,D44,D42,D38,D36,D34,D32)</f>
        <v>45596.2</v>
      </c>
      <c r="E53" s="67">
        <f t="shared" si="11"/>
        <v>65697.4</v>
      </c>
      <c r="F53" s="67">
        <f t="shared" ref="F53:G53" si="12">SUM(F52,F50,F48,F46,F44,F42,F40,F38,F36,F34,F32)</f>
        <v>82182.15</v>
      </c>
      <c r="G53" s="67">
        <f t="shared" si="12"/>
        <v>71580.22</v>
      </c>
      <c r="H53" s="68">
        <f>SUM(H32,H34,H36,H38,H40,H42,H44,H46,H48,H50,H52)</f>
        <v>265055.97</v>
      </c>
      <c r="I53" s="33"/>
    </row>
    <row r="54" ht="15.75" customHeight="1">
      <c r="A54" s="69"/>
      <c r="B54" s="70"/>
      <c r="C54" s="34"/>
      <c r="D54" s="60">
        <f>D53</f>
        <v>45596.2</v>
      </c>
      <c r="E54" s="60">
        <f t="shared" ref="E54:G54" si="13">SUM(E53,D54)</f>
        <v>111293.6</v>
      </c>
      <c r="F54" s="60">
        <f t="shared" si="13"/>
        <v>193475.75</v>
      </c>
      <c r="G54" s="60">
        <f t="shared" si="13"/>
        <v>265055.97</v>
      </c>
      <c r="H54" s="46"/>
      <c r="I54" s="47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9"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5:I26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8:I48"/>
    <mergeCell ref="H49:I49"/>
    <mergeCell ref="H50:I50"/>
    <mergeCell ref="H51:I51"/>
    <mergeCell ref="H52:I52"/>
    <mergeCell ref="H53:I54"/>
    <mergeCell ref="H41:I41"/>
    <mergeCell ref="H42:I42"/>
    <mergeCell ref="H43:I43"/>
    <mergeCell ref="H44:I44"/>
    <mergeCell ref="H45:I45"/>
    <mergeCell ref="H46:I46"/>
    <mergeCell ref="H47:I47"/>
    <mergeCell ref="A1:H1"/>
    <mergeCell ref="H2:I2"/>
    <mergeCell ref="A3:A4"/>
    <mergeCell ref="B3:B4"/>
    <mergeCell ref="C3:C4"/>
    <mergeCell ref="H3:I3"/>
    <mergeCell ref="H4:I4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H5:I5"/>
    <mergeCell ref="H6:I6"/>
    <mergeCell ref="H7:I7"/>
    <mergeCell ref="H8:I8"/>
    <mergeCell ref="H9:I9"/>
    <mergeCell ref="H10:I10"/>
    <mergeCell ref="H11:I11"/>
    <mergeCell ref="B15:B16"/>
    <mergeCell ref="C15:C16"/>
    <mergeCell ref="B21:B22"/>
    <mergeCell ref="C21:C22"/>
    <mergeCell ref="H21:I21"/>
    <mergeCell ref="H22:I22"/>
    <mergeCell ref="H23:I23"/>
    <mergeCell ref="H24:I24"/>
    <mergeCell ref="A23:A24"/>
    <mergeCell ref="B23:B24"/>
    <mergeCell ref="C23:C24"/>
    <mergeCell ref="A29:G29"/>
    <mergeCell ref="H29:I29"/>
    <mergeCell ref="B51:B52"/>
    <mergeCell ref="C51:C52"/>
    <mergeCell ref="C53:C54"/>
    <mergeCell ref="A47:A48"/>
    <mergeCell ref="B47:B48"/>
    <mergeCell ref="C47:C48"/>
    <mergeCell ref="A49:A50"/>
    <mergeCell ref="B49:B50"/>
    <mergeCell ref="C49:C50"/>
    <mergeCell ref="A51:A52"/>
    <mergeCell ref="A11:A12"/>
    <mergeCell ref="B11:B12"/>
    <mergeCell ref="C11:C12"/>
    <mergeCell ref="A13:A14"/>
    <mergeCell ref="B13:B14"/>
    <mergeCell ref="C13:C14"/>
    <mergeCell ref="A15:A16"/>
    <mergeCell ref="A17:A18"/>
    <mergeCell ref="B17:B18"/>
    <mergeCell ref="C17:C18"/>
    <mergeCell ref="A19:A20"/>
    <mergeCell ref="B19:B20"/>
    <mergeCell ref="C19:C20"/>
    <mergeCell ref="C25:C26"/>
    <mergeCell ref="A21:A22"/>
    <mergeCell ref="A31:A32"/>
    <mergeCell ref="B31:B32"/>
    <mergeCell ref="C31:C32"/>
    <mergeCell ref="A33:A34"/>
    <mergeCell ref="B33:B34"/>
    <mergeCell ref="C33:C34"/>
    <mergeCell ref="B39:B40"/>
    <mergeCell ref="C39:C40"/>
    <mergeCell ref="A35:A36"/>
    <mergeCell ref="B35:B36"/>
    <mergeCell ref="C35:C36"/>
    <mergeCell ref="A37:A38"/>
    <mergeCell ref="B37:B38"/>
    <mergeCell ref="C37:C38"/>
    <mergeCell ref="A39:A40"/>
    <mergeCell ref="B45:B46"/>
    <mergeCell ref="C45:C46"/>
    <mergeCell ref="A41:A42"/>
    <mergeCell ref="B41:B42"/>
    <mergeCell ref="C41:C42"/>
    <mergeCell ref="A43:A44"/>
    <mergeCell ref="B43:B44"/>
    <mergeCell ref="C43:C44"/>
    <mergeCell ref="A45:A46"/>
  </mergeCells>
  <printOptions/>
  <pageMargins bottom="0.5" footer="0.0" header="0.0" left="0.5" right="0.5" top="0.5"/>
  <pageSetup scale="8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