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CAMENTARIA" sheetId="1" r:id="rId4"/>
    <sheet state="visible" name="CRONOGRAMA" sheetId="2" r:id="rId5"/>
  </sheets>
  <definedNames>
    <definedName name="JR_PAGE_ANCHOR_2_1">#REF!</definedName>
    <definedName name="JR_PAGE_ANCHOR_6_1">#REF!</definedName>
    <definedName name="JR_PAGE_ANCHOR_12_1">#REF!</definedName>
    <definedName name="JR_PAGE_ANCHOR_10_1">#REF!</definedName>
    <definedName name="JR_PAGE_ANCHOR_8_1">#REF!</definedName>
    <definedName name="JR_PAGE_ANCHOR_11_1">CRONOGRAMA!$A$1</definedName>
    <definedName name="JR_PAGE_ANCHOR_5_1">#REF!</definedName>
    <definedName name="JR_PAGE_ANCHOR_13_1">#REF!</definedName>
    <definedName name="JR_PAGE_ANCHOR_9_1">#REF!</definedName>
    <definedName name="JR_PAGE_ANCHOR_7_1">#REF!</definedName>
    <definedName name="JR_PAGE_ANCHOR_1_1">#REF!</definedName>
    <definedName name="JR_PAGE_ANCHOR_3_1">#REF!</definedName>
    <definedName name="JR_PAGE_ANCHOR_4_1">#REF!</definedName>
    <definedName name="JR_PAGE_ANCHOR_0_1">'PLANILHA ORCAMENTARIA'!$A$1</definedName>
    <definedName name="JR_PAGE_ANCHOR_14_1">#REF!</definedName>
  </definedNames>
  <calcPr/>
  <extLst>
    <ext uri="GoogleSheetsCustomDataVersion2">
      <go:sheetsCustomData xmlns:go="http://customooxmlschemas.google.com/" r:id="rId6" roundtripDataChecksum="y91vibudtLwaLSYkbVQwd8vPiCg0obOakurEr284snM="/>
    </ext>
  </extLst>
</workbook>
</file>

<file path=xl/sharedStrings.xml><?xml version="1.0" encoding="utf-8"?>
<sst xmlns="http://schemas.openxmlformats.org/spreadsheetml/2006/main" count="699" uniqueCount="699">
  <si>
    <t>% DESCONTO OFERTADO NA LICITAÇÃO</t>
  </si>
  <si>
    <t>VALOR FINAL</t>
  </si>
  <si>
    <r>
      <rPr>
        <rFont val="Arial"/>
        <b/>
        <color rgb="FF000000"/>
        <sz val="7.0"/>
      </rPr>
      <t xml:space="preserve">
</t>
    </r>
  </si>
  <si>
    <r>
      <rPr>
        <rFont val="Arial"/>
        <b/>
        <color rgb="FF000000"/>
        <sz val="6.0"/>
      </rPr>
      <t>ITEM</t>
    </r>
  </si>
  <si>
    <r>
      <rPr>
        <rFont val="Arial"/>
        <b/>
        <color rgb="FF000000"/>
        <sz val="6.0"/>
      </rPr>
      <t>CÓDIGO</t>
    </r>
  </si>
  <si>
    <r>
      <rPr>
        <rFont val="Arial"/>
        <b/>
        <color rgb="FF000000"/>
        <sz val="6.0"/>
      </rPr>
      <t>DESCRIÇÃO</t>
    </r>
  </si>
  <si>
    <r>
      <rPr>
        <rFont val="Arial"/>
        <b/>
        <color rgb="FF000000"/>
        <sz val="6.0"/>
      </rPr>
      <t>FONTE</t>
    </r>
  </si>
  <si>
    <r>
      <rPr>
        <rFont val="Arial"/>
        <b/>
        <color rgb="FF000000"/>
        <sz val="6.0"/>
      </rPr>
      <t>UND</t>
    </r>
  </si>
  <si>
    <r>
      <rPr>
        <rFont val="Arial"/>
        <b/>
        <color rgb="FF000000"/>
        <sz val="6.0"/>
      </rPr>
      <t>QUANTIDADE</t>
    </r>
  </si>
  <si>
    <r>
      <rPr>
        <rFont val="Arial"/>
        <b/>
        <color rgb="FF000000"/>
        <sz val="6.0"/>
      </rPr>
      <t>PREÇO
UNITÁRIO R$</t>
    </r>
  </si>
  <si>
    <r>
      <rPr>
        <rFont val="Arial"/>
        <b/>
        <color rgb="FF000000"/>
        <sz val="6.0"/>
      </rPr>
      <t>PREÇO
TOTAL R$</t>
    </r>
  </si>
  <si>
    <t>% DESCONTO OFERTADO</t>
  </si>
  <si>
    <t>PREÇO TOTAL COM DESCONTO</t>
  </si>
  <si>
    <r>
      <rPr>
        <rFont val="Arial"/>
        <b/>
        <color rgb="FF000000"/>
        <sz val="6.0"/>
      </rPr>
      <t>1</t>
    </r>
  </si>
  <si>
    <r>
      <rPr>
        <rFont val="Arial"/>
        <b/>
        <color rgb="FF000000"/>
        <sz val="6.0"/>
      </rPr>
      <t>SERVIÇOS INICIAIS</t>
    </r>
  </si>
  <si>
    <r>
      <rPr>
        <rFont val="Arial"/>
        <color rgb="FF000000"/>
        <sz val="6.0"/>
      </rPr>
      <t>1.1</t>
    </r>
  </si>
  <si>
    <r>
      <rPr>
        <rFont val="Arial"/>
        <color rgb="FF000000"/>
        <sz val="6.0"/>
      </rPr>
      <t>103689</t>
    </r>
  </si>
  <si>
    <r>
      <rPr>
        <rFont val="Arial"/>
        <color rgb="FF000000"/>
        <sz val="6.0"/>
      </rPr>
      <t>FORNECIMENTO E INSTALAÇÃO DE PLACA DE OBRA COM CHAPA GALVANIZADA E ESTRUTURA DE MADEIRA. AF_03/2022_PS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</si>
  <si>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</si>
  <si>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</si>
  <si>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1.2</t>
    </r>
  </si>
  <si>
    <r>
      <rPr>
        <rFont val="Arial"/>
        <color rgb="FF000000"/>
        <sz val="6.0"/>
      </rPr>
      <t>00010777</t>
    </r>
  </si>
  <si>
    <r>
      <rPr>
        <rFont val="Arial"/>
        <color rgb="FF000000"/>
        <sz val="6.0"/>
      </rPr>
      <t>LOCACAO DE CONTAINER 2,30 X 4,30 M, ALT. 2,50 M, PARA SANITARIO, COM 3 BACIAS, 4 CHUVEIROS, 1 LAVATORIO E 1 MICTORIO (NAO INCLUI MOBILIZACAO/DESMOBILIZACAO)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</si>
  <si>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</si>
  <si>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MES</t>
    </r>
  </si>
  <si>
    <r>
      <rPr>
        <rFont val="Arial"/>
        <color rgb="FF000000"/>
        <sz val="6.0"/>
      </rPr>
      <t>1.3</t>
    </r>
  </si>
  <si>
    <r>
      <rPr>
        <rFont val="Arial"/>
        <color rgb="FF000000"/>
        <sz val="6.0"/>
      </rPr>
      <t>00004083</t>
    </r>
  </si>
  <si>
    <r>
      <rPr>
        <rFont val="Arial"/>
        <color rgb="FF000000"/>
        <sz val="6.0"/>
      </rPr>
      <t>ENCARREGADO GERAL DE OBRAS (HORISTA)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</si>
  <si>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</si>
  <si>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</si>
  <si>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1.4</t>
    </r>
  </si>
  <si>
    <r>
      <rPr>
        <rFont val="Arial"/>
        <color rgb="FF000000"/>
        <sz val="6.0"/>
      </rPr>
      <t>IEQ003150</t>
    </r>
  </si>
  <si>
    <r>
      <rPr>
        <rFont val="Arial"/>
        <color rgb="FF000000"/>
        <sz val="6.0"/>
      </rPr>
      <t>Caçamba de aço com 5m³, para retirada de entulho, inclusive transporte e descarga, aluguel</t>
    </r>
  </si>
  <si>
    <r>
      <rPr>
        <rFont val="Arial"/>
        <color rgb="FF000000"/>
        <sz val="6.0"/>
      </rPr>
      <t>SCO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</si>
  <si>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</si>
  <si>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1.5</t>
    </r>
  </si>
  <si>
    <r>
      <rPr>
        <rFont val="Arial"/>
        <color rgb="FF000000"/>
        <sz val="6.0"/>
      </rPr>
      <t>020235</t>
    </r>
  </si>
  <si>
    <r>
      <rPr>
        <rFont val="Arial"/>
        <color rgb="FF000000"/>
        <sz val="6.0"/>
      </rPr>
      <t>Retirada de piso ceramico, inclusive camada regularizadora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</si>
  <si>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</si>
  <si>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m²</t>
    </r>
  </si>
  <si>
    <r>
      <rPr>
        <rFont val="Arial"/>
        <b/>
        <color rgb="FF000000"/>
        <sz val="6.0"/>
      </rPr>
      <t>2</t>
    </r>
  </si>
  <si>
    <r>
      <rPr>
        <rFont val="Arial"/>
        <b/>
        <color rgb="FF000000"/>
        <sz val="6.0"/>
      </rPr>
      <t>MOVIMENTAÇÃO DE TERRA</t>
    </r>
  </si>
  <si>
    <r>
      <rPr>
        <rFont val="Arial"/>
        <color rgb="FF000000"/>
        <sz val="6.0"/>
      </rPr>
      <t>2.1</t>
    </r>
  </si>
  <si>
    <r>
      <rPr>
        <rFont val="Arial"/>
        <color rgb="FF000000"/>
        <sz val="6.0"/>
      </rPr>
      <t>96523</t>
    </r>
  </si>
  <si>
    <r>
      <rPr>
        <rFont val="Arial"/>
        <color rgb="FF000000"/>
        <sz val="6.0"/>
      </rPr>
      <t>ESCAVAÇÃO MANUAL PARA BLOCO DE COROAMENTO OU SAPATA (INCLUINDO ESCAVAÇÃO PARA COLOCAÇÃO DE FÔRMAS).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</si>
  <si>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</si>
  <si>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</si>
  <si>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2.2</t>
    </r>
  </si>
  <si>
    <r>
      <rPr>
        <rFont val="Arial"/>
        <color rgb="FF000000"/>
        <sz val="6.0"/>
      </rPr>
      <t>93382</t>
    </r>
  </si>
  <si>
    <r>
      <rPr>
        <rFont val="Arial"/>
        <color rgb="FF000000"/>
        <sz val="6.0"/>
      </rPr>
      <t>REATERRO MANUAL DE VALAS, COM COMPACTADOR DE SOLOS DE PERCUSSÃO. AF_08/2023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</si>
  <si>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</si>
  <si>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</si>
  <si>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2.3</t>
    </r>
  </si>
  <si>
    <r>
      <rPr>
        <rFont val="Arial"/>
        <color rgb="FF000000"/>
        <sz val="6.0"/>
      </rPr>
      <t>96527</t>
    </r>
  </si>
  <si>
    <r>
      <rPr>
        <rFont val="Arial"/>
        <color rgb="FF000000"/>
        <sz val="6.0"/>
      </rPr>
      <t>ESCAVAÇÃO MANUAL PARA VIGA BALDRAME OU SAPATA CORRIDA (INCLUINDO ESCAVAÇÃO PARA COLOCAÇÃO DE FÔRMAS).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</si>
  <si>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</si>
  <si>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</si>
  <si>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2.4</t>
    </r>
  </si>
  <si>
    <r>
      <rPr>
        <rFont val="Arial"/>
        <color rgb="FF000000"/>
        <sz val="6.0"/>
      </rPr>
      <t>94327</t>
    </r>
  </si>
  <si>
    <r>
      <rPr>
        <rFont val="Arial"/>
        <color rgb="FF000000"/>
        <sz val="6.0"/>
      </rPr>
      <t>ATERRO MECANIZADO DE VALA COM ESCAVADEIRA HIDRÁULICA (CAPACIDADE DA CAÇAMBA: 0,8 M³/POTÊNCIA: 111 HP), LARGURA ATÉ 2,5 M, PROFUNDIDADE ATÉ 1,5 M, COM AREIA PARA ATERRO. AF_08/2023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</si>
  <si>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</si>
  <si>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</si>
  <si>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b/>
        <color rgb="FF000000"/>
        <sz val="6.0"/>
      </rPr>
      <t>3</t>
    </r>
  </si>
  <si>
    <r>
      <rPr>
        <rFont val="Arial"/>
        <b/>
        <color rgb="FF000000"/>
        <sz val="6.0"/>
      </rPr>
      <t>INFRAESTRUTURA</t>
    </r>
  </si>
  <si>
    <r>
      <rPr>
        <rFont val="Arial"/>
        <b/>
        <color rgb="FF000000"/>
        <sz val="6.0"/>
      </rPr>
      <t>3.1</t>
    </r>
  </si>
  <si>
    <r>
      <rPr>
        <rFont val="Arial"/>
        <b/>
        <color rgb="FF000000"/>
        <sz val="6.0"/>
      </rPr>
      <t>BLOCOS</t>
    </r>
  </si>
  <si>
    <r>
      <rPr>
        <rFont val="Arial"/>
        <color rgb="FF000000"/>
        <sz val="6.0"/>
      </rPr>
      <t>3.1.1</t>
    </r>
  </si>
  <si>
    <r>
      <rPr>
        <rFont val="Arial"/>
        <color rgb="FF000000"/>
        <sz val="6.0"/>
      </rPr>
      <t>96621</t>
    </r>
  </si>
  <si>
    <r>
      <rPr>
        <rFont val="Arial"/>
        <color rgb="FF000000"/>
        <sz val="6.0"/>
      </rPr>
      <t>LASTRO COM MATERIAL GRANULAR, APLICAÇÃO EM BLOCOS DE COROAMENTO, ESPESSURA DE *5 CM*.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</si>
  <si>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</si>
  <si>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</si>
  <si>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3.1.2</t>
    </r>
  </si>
  <si>
    <r>
      <rPr>
        <rFont val="Arial"/>
        <color rgb="FF000000"/>
        <sz val="6.0"/>
      </rPr>
      <t>96534</t>
    </r>
  </si>
  <si>
    <r>
      <rPr>
        <rFont val="Arial"/>
        <color rgb="FF000000"/>
        <sz val="6.0"/>
      </rPr>
      <t>FABRICAÇÃO, MONTAGEM E DESMONTAGEM DE FÔRMA PARA BLOCO DE COROAMENTO, EM MADEIRA SERRADA, E=25 MM, 4 UTILIZAÇÕES.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</si>
  <si>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</si>
  <si>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</si>
  <si>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3.1.3</t>
    </r>
  </si>
  <si>
    <r>
      <rPr>
        <rFont val="Arial"/>
        <color rgb="FF000000"/>
        <sz val="6.0"/>
      </rPr>
      <t>96558</t>
    </r>
  </si>
  <si>
    <r>
      <rPr>
        <rFont val="Arial"/>
        <color rgb="FF000000"/>
        <sz val="6.0"/>
      </rPr>
      <t>CONCRETAGEM DE SAPATA, FCK 30 MPA, COM USO DE BOMBA - LANÇAMENTO, ADENSAMENTO E ACABAMENTO.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</si>
  <si>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</si>
  <si>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</si>
  <si>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3.1.4</t>
    </r>
  </si>
  <si>
    <r>
      <rPr>
        <rFont val="Arial"/>
        <color rgb="FF000000"/>
        <sz val="6.0"/>
      </rPr>
      <t>96543</t>
    </r>
  </si>
  <si>
    <r>
      <rPr>
        <rFont val="Arial"/>
        <color rgb="FF000000"/>
        <sz val="6.0"/>
      </rPr>
      <t>ARMAÇÃO DE BLOCO UTILIZANDO AÇO CA-60 DE 5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</si>
  <si>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</si>
  <si>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</si>
  <si>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3.1.5</t>
    </r>
  </si>
  <si>
    <r>
      <rPr>
        <rFont val="Arial"/>
        <color rgb="FF000000"/>
        <sz val="6.0"/>
      </rPr>
      <t>96544</t>
    </r>
  </si>
  <si>
    <r>
      <rPr>
        <rFont val="Arial"/>
        <color rgb="FF000000"/>
        <sz val="6.0"/>
      </rPr>
      <t>ARMAÇÃO DE BLOCO UTILIZANDO AÇO CA-50 DE 6,3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</si>
  <si>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</si>
  <si>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</si>
  <si>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3.1.6</t>
    </r>
  </si>
  <si>
    <r>
      <rPr>
        <rFont val="Arial"/>
        <color rgb="FF000000"/>
        <sz val="6.0"/>
      </rPr>
      <t>96546</t>
    </r>
  </si>
  <si>
    <r>
      <rPr>
        <rFont val="Arial"/>
        <color rgb="FF000000"/>
        <sz val="6.0"/>
      </rPr>
      <t>ARMAÇÃO DE BLOCO UTILIZANDO AÇO CA-50 DE 10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</si>
  <si>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</si>
  <si>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</si>
  <si>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3.1.7</t>
    </r>
  </si>
  <si>
    <r>
      <rPr>
        <rFont val="Arial"/>
        <color rgb="FF000000"/>
        <sz val="6.0"/>
      </rPr>
      <t>104920</t>
    </r>
  </si>
  <si>
    <r>
      <rPr>
        <rFont val="Arial"/>
        <color rgb="FF000000"/>
        <sz val="6.0"/>
      </rPr>
      <t>ARMAÇÃO DE BLOCO, SAPATA ISOLADA, VIGA BALDRAME E SAPATA CORRIDA UTILIZANDO AÇO CA-50 DE 12,5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</si>
  <si>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</si>
  <si>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</si>
  <si>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3.1.8</t>
    </r>
  </si>
  <si>
    <r>
      <rPr>
        <rFont val="Arial"/>
        <color rgb="FF000000"/>
        <sz val="6.0"/>
      </rPr>
      <t>104921</t>
    </r>
  </si>
  <si>
    <r>
      <rPr>
        <rFont val="Arial"/>
        <color rgb="FF000000"/>
        <sz val="6.0"/>
      </rPr>
      <t>ARMAÇÃO DE BLOCO, SAPATA ISOLADA, VIGA BALDRAME E SAPATA CORRIDA UTILIZANDO AÇO CA-50 DE 16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</si>
  <si>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</si>
  <si>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</si>
  <si>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3.2</t>
    </r>
  </si>
  <si>
    <r>
      <rPr>
        <rFont val="Arial"/>
        <b/>
        <color rgb="FF000000"/>
        <sz val="6.0"/>
      </rPr>
      <t>ESTACAS</t>
    </r>
  </si>
  <si>
    <r>
      <rPr>
        <rFont val="Arial"/>
        <color rgb="FF000000"/>
        <sz val="6.0"/>
      </rPr>
      <t>3.2.1</t>
    </r>
  </si>
  <si>
    <r>
      <rPr>
        <rFont val="Arial"/>
        <color rgb="FF000000"/>
        <sz val="6.0"/>
      </rPr>
      <t>100897</t>
    </r>
  </si>
  <si>
    <r>
      <rPr>
        <rFont val="Arial"/>
        <color rgb="FF000000"/>
        <sz val="6.0"/>
      </rPr>
      <t>ESTACA ESCAVADA MECANICAMENTE, SEM FLUIDO ESTABILIZANTE, COM 30CM DE DIÂMETRO, CONCRETO LANÇADO POR CAMINHÃO BETONEIRA (EXCLUSIVE MOBILIZAÇÃO E DESMOBILIZAÇÃO). AF_01/2020_PA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</si>
  <si>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</si>
  <si>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</si>
  <si>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4</t>
    </r>
  </si>
  <si>
    <r>
      <rPr>
        <rFont val="Arial"/>
        <b/>
        <color rgb="FF000000"/>
        <sz val="6.0"/>
      </rPr>
      <t>SUPERESTRUTURA</t>
    </r>
  </si>
  <si>
    <r>
      <rPr>
        <rFont val="Arial"/>
        <b/>
        <color rgb="FF000000"/>
        <sz val="6.0"/>
      </rPr>
      <t>4.1</t>
    </r>
  </si>
  <si>
    <r>
      <rPr>
        <rFont val="Arial"/>
        <b/>
        <color rgb="FF000000"/>
        <sz val="6.0"/>
      </rPr>
      <t>VIGAS</t>
    </r>
  </si>
  <si>
    <r>
      <rPr>
        <rFont val="Arial"/>
        <b/>
        <color rgb="FF000000"/>
        <sz val="6.0"/>
      </rPr>
      <t>4.1.1</t>
    </r>
  </si>
  <si>
    <r>
      <rPr>
        <rFont val="Arial"/>
        <b/>
        <color rgb="FF000000"/>
        <sz val="6.0"/>
      </rPr>
      <t>VIGAS BALDRAME</t>
    </r>
  </si>
  <si>
    <r>
      <rPr>
        <rFont val="Arial"/>
        <color rgb="FF000000"/>
        <sz val="6.0"/>
      </rPr>
      <t>4.1.1.1</t>
    </r>
  </si>
  <si>
    <r>
      <rPr>
        <rFont val="Arial"/>
        <color rgb="FF000000"/>
        <sz val="6.0"/>
      </rPr>
      <t>96536</t>
    </r>
  </si>
  <si>
    <r>
      <rPr>
        <rFont val="Arial"/>
        <color rgb="FF000000"/>
        <sz val="6.0"/>
      </rPr>
      <t>FABRICAÇÃO, MONTAGEM E DESMONTAGEM DE FÔRMA PARA VIGA BALDRAME, EM MADEIRA SERRADA, E=25 MM, 4 UTILIZAÇÕES.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</si>
  <si>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</si>
  <si>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</si>
  <si>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4.1.1.2</t>
    </r>
  </si>
  <si>
    <r>
      <rPr>
        <rFont val="Arial"/>
        <color rgb="FF000000"/>
        <sz val="6.0"/>
      </rPr>
      <t>96557</t>
    </r>
  </si>
  <si>
    <r>
      <rPr>
        <rFont val="Arial"/>
        <color rgb="FF000000"/>
        <sz val="6.0"/>
      </rPr>
      <t>CONCRETAGEM DE BLOCO DE COROAMENTO OU VIGA BALDRAME, FCK 30 MPA, COM USO DE BOMBA - LANÇAMENTO, ADENSAMENTO E ACABAMENTO.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</si>
  <si>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</si>
  <si>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</si>
  <si>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4.1.1.3</t>
    </r>
  </si>
  <si>
    <r>
      <rPr>
        <rFont val="Arial"/>
        <color rgb="FF000000"/>
        <sz val="6.0"/>
      </rPr>
      <t>104916</t>
    </r>
  </si>
  <si>
    <r>
      <rPr>
        <rFont val="Arial"/>
        <color rgb="FF000000"/>
        <sz val="6.0"/>
      </rPr>
      <t>ARMAÇÃO DE SAPATA ISOLADA, VIGA BALDRAME E SAPATA CORRIDA UTILIZANDO AÇO CA-60 DE 5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</si>
  <si>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</si>
  <si>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</si>
  <si>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4.1.1.4</t>
    </r>
  </si>
  <si>
    <r>
      <rPr>
        <rFont val="Arial"/>
        <color rgb="FF000000"/>
        <sz val="6.0"/>
      </rPr>
      <t>104917</t>
    </r>
  </si>
  <si>
    <r>
      <rPr>
        <rFont val="Arial"/>
        <color rgb="FF000000"/>
        <sz val="6.0"/>
      </rPr>
      <t>ARMAÇÃO DE SAPATA ISOLADA, VIGA BALDRAME E SAPATA CORRIDA UTILIZANDO AÇO CA-50 DE 6,3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</si>
  <si>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</si>
  <si>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</si>
  <si>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4.1.1.5</t>
    </r>
  </si>
  <si>
    <r>
      <rPr>
        <rFont val="Arial"/>
        <color rgb="FF000000"/>
        <sz val="6.0"/>
      </rPr>
      <t>104918</t>
    </r>
  </si>
  <si>
    <r>
      <rPr>
        <rFont val="Arial"/>
        <color rgb="FF000000"/>
        <sz val="6.0"/>
      </rPr>
      <t>ARMAÇÃO DE SAPATA ISOLADA, VIGA BALDRAME E SAPATA CORRIDA UTILIZANDO AÇO CA-50 DE 8 MM - MONTAGEM.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</si>
  <si>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</si>
  <si>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</si>
  <si>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4.1.1.6</t>
    </r>
  </si>
  <si>
    <r>
      <rPr>
        <rFont val="Arial"/>
        <color rgb="FF000000"/>
        <sz val="6.0"/>
      </rPr>
      <t>S04953</t>
    </r>
  </si>
  <si>
    <r>
      <rPr>
        <rFont val="Arial"/>
        <color rgb="FF000000"/>
        <sz val="6.0"/>
      </rPr>
      <t>Impermeabilização de alicerce e viga baldrame com 2 demãos de tinta asfáltica tipo Neutrol da Vedacit ou similar, exceto argamassa impermeabilização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</si>
  <si>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</si>
  <si>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</si>
  <si>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4.1.2</t>
    </r>
  </si>
  <si>
    <r>
      <rPr>
        <rFont val="Arial"/>
        <b/>
        <color rgb="FF000000"/>
        <sz val="6.0"/>
      </rPr>
      <t>N60</t>
    </r>
  </si>
  <si>
    <r>
      <rPr>
        <rFont val="Arial"/>
        <color rgb="FF000000"/>
        <sz val="6.0"/>
      </rPr>
      <t>4.1.2.1</t>
    </r>
  </si>
  <si>
    <r>
      <rPr>
        <rFont val="Arial"/>
        <color rgb="FF000000"/>
        <sz val="6.0"/>
      </rPr>
      <t>92448</t>
    </r>
  </si>
  <si>
    <r>
      <rPr>
        <rFont val="Arial"/>
        <color rgb="FF000000"/>
        <sz val="6.0"/>
      </rPr>
      <t>MONTAGEM E DESMONTAGEM DE FÔRMA DE VIGA, ESCORAMENTO COM PONTALETE DE MADEIRA, PÉ-DIREITO SIMPLES, EM MADEIRA SERRADA, 4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</si>
  <si>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</si>
  <si>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</si>
  <si>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4.1.2.2</t>
    </r>
  </si>
  <si>
    <r>
      <rPr>
        <rFont val="Arial"/>
        <color rgb="FF000000"/>
        <sz val="6.0"/>
      </rPr>
      <t>92759</t>
    </r>
  </si>
  <si>
    <r>
      <rPr>
        <rFont val="Arial"/>
        <color rgb="FF000000"/>
        <sz val="6.0"/>
      </rPr>
      <t>ARMAÇÃO DE PILAR OU VIGA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</si>
  <si>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</si>
  <si>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</si>
  <si>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4.1.2.3</t>
    </r>
  </si>
  <si>
    <r>
      <rPr>
        <rFont val="Arial"/>
        <color rgb="FF000000"/>
        <sz val="6.0"/>
      </rPr>
      <t>92760</t>
    </r>
  </si>
  <si>
    <r>
      <rPr>
        <rFont val="Arial"/>
        <color rgb="FF000000"/>
        <sz val="6.0"/>
      </rPr>
      <t>ARMAÇÃO DE PILAR OU VIGA DE ESTRUTURA CONVENCIONAL DE CONCRETO ARMADO UTILIZANDO AÇO CA-50 DE 6,3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</si>
  <si>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</si>
  <si>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</si>
  <si>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4.1.2.4</t>
    </r>
  </si>
  <si>
    <r>
      <rPr>
        <rFont val="Arial"/>
        <color rgb="FF000000"/>
        <sz val="6.0"/>
      </rPr>
      <t>92761</t>
    </r>
  </si>
  <si>
    <r>
      <rPr>
        <rFont val="Arial"/>
        <color rgb="FF000000"/>
        <sz val="6.0"/>
      </rPr>
      <t>ARMAÇÃO DE PILAR OU VIGA DE ESTRUTURA CONVENCIONAL DE CONCRETO ARMADO UTILIZANDO AÇO CA-50 DE 8,0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</si>
  <si>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</si>
  <si>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</si>
  <si>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4.1.2.5</t>
    </r>
  </si>
  <si>
    <r>
      <rPr>
        <rFont val="Arial"/>
        <color rgb="FF000000"/>
        <sz val="6.0"/>
      </rPr>
      <t>92762</t>
    </r>
  </si>
  <si>
    <r>
      <rPr>
        <rFont val="Arial"/>
        <color rgb="FF000000"/>
        <sz val="6.0"/>
      </rPr>
      <t>ARMAÇÃO DE PILAR OU VIGA DE ESTRUTURA CONVENCIONAL DE CONCRETO ARMADO UTILIZANDO AÇO CA-50 DE 10,0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</si>
  <si>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</si>
  <si>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</si>
  <si>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4.1.2.6</t>
    </r>
  </si>
  <si>
    <r>
      <rPr>
        <rFont val="Arial"/>
        <color rgb="FF000000"/>
        <sz val="6.0"/>
      </rPr>
      <t>92763</t>
    </r>
  </si>
  <si>
    <r>
      <rPr>
        <rFont val="Arial"/>
        <color rgb="FF000000"/>
        <sz val="6.0"/>
      </rPr>
      <t>ARMAÇÃO DE PILAR OU VIGA DE ESTRUTURA CONVENCIONAL DE CONCRETO ARMADO UTILIZANDO AÇO CA-50 DE 12,5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</si>
  <si>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</si>
  <si>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</si>
  <si>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4.1.2.7</t>
    </r>
  </si>
  <si>
    <r>
      <rPr>
        <rFont val="Arial"/>
        <color rgb="FF000000"/>
        <sz val="6.0"/>
      </rPr>
      <t>103675</t>
    </r>
  </si>
  <si>
    <r>
      <rPr>
        <rFont val="Arial"/>
        <color rgb="FF000000"/>
        <sz val="6.0"/>
      </rPr>
      <t>CONCRETAGEM DE VIGAS E LAJES, FCK=25 MPA, PARA LAJES MACIÇAS OU NERVURADAS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</si>
  <si>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</si>
  <si>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</si>
  <si>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4.1.2.8</t>
    </r>
  </si>
  <si>
    <r>
      <rPr>
        <rFont val="Arial"/>
        <color rgb="FF000000"/>
        <sz val="6.0"/>
      </rPr>
      <t>92764</t>
    </r>
  </si>
  <si>
    <r>
      <rPr>
        <rFont val="Arial"/>
        <color rgb="FF000000"/>
        <sz val="6.0"/>
      </rPr>
      <t>ARMAÇÃO DE PILAR OU VIGA DE ESTRUTURA CONVENCIONAL DE CONCRETO ARMADO UTILIZANDO AÇO CA-50 DE 16,0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</si>
  <si>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</si>
  <si>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</si>
  <si>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4.1.3</t>
    </r>
  </si>
  <si>
    <r>
      <rPr>
        <rFont val="Arial"/>
        <b/>
        <color rgb="FF000000"/>
        <sz val="6.0"/>
      </rPr>
      <t>SAÍDA EXTERNA</t>
    </r>
  </si>
  <si>
    <r>
      <rPr>
        <rFont val="Arial"/>
        <color rgb="FF000000"/>
        <sz val="6.0"/>
      </rPr>
      <t>4.1.3.1</t>
    </r>
  </si>
  <si>
    <r>
      <rPr>
        <rFont val="Arial"/>
        <color rgb="FF000000"/>
        <sz val="6.0"/>
      </rPr>
      <t>92448</t>
    </r>
  </si>
  <si>
    <r>
      <rPr>
        <rFont val="Arial"/>
        <color rgb="FF000000"/>
        <sz val="6.0"/>
      </rPr>
      <t>MONTAGEM E DESMONTAGEM DE FÔRMA DE VIGA, ESCORAMENTO COM PONTALETE DE MADEIRA, PÉ-DIREITO SIMPLES, EM MADEIRA SERRADA, 4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</si>
  <si>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</si>
  <si>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</si>
  <si>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4.1.3.2</t>
    </r>
  </si>
  <si>
    <r>
      <rPr>
        <rFont val="Arial"/>
        <color rgb="FF000000"/>
        <sz val="6.0"/>
      </rPr>
      <t>92759</t>
    </r>
  </si>
  <si>
    <r>
      <rPr>
        <rFont val="Arial"/>
        <color rgb="FF000000"/>
        <sz val="6.0"/>
      </rPr>
      <t>ARMAÇÃO DE PILAR OU VIGA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</si>
  <si>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</si>
  <si>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</si>
  <si>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4.1.3.3</t>
    </r>
  </si>
  <si>
    <r>
      <rPr>
        <rFont val="Arial"/>
        <color rgb="FF000000"/>
        <sz val="6.0"/>
      </rPr>
      <t>92760</t>
    </r>
  </si>
  <si>
    <r>
      <rPr>
        <rFont val="Arial"/>
        <color rgb="FF000000"/>
        <sz val="6.0"/>
      </rPr>
      <t>ARMAÇÃO DE PILAR OU VIGA DE ESTRUTURA CONVENCIONAL DE CONCRETO ARMADO UTILIZANDO AÇO CA-50 DE 6,3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</si>
  <si>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</si>
  <si>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</si>
  <si>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4.1.3.4</t>
    </r>
  </si>
  <si>
    <r>
      <rPr>
        <rFont val="Arial"/>
        <color rgb="FF000000"/>
        <sz val="6.0"/>
      </rPr>
      <t>92763</t>
    </r>
  </si>
  <si>
    <r>
      <rPr>
        <rFont val="Arial"/>
        <color rgb="FF000000"/>
        <sz val="6.0"/>
      </rPr>
      <t>ARMAÇÃO DE PILAR OU VIGA DE ESTRUTURA CONVENCIONAL DE CONCRETO ARMADO UTILIZANDO AÇO CA-50 DE 12,5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</si>
  <si>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</si>
  <si>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</si>
  <si>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4.1.3.5</t>
    </r>
  </si>
  <si>
    <r>
      <rPr>
        <rFont val="Arial"/>
        <color rgb="FF000000"/>
        <sz val="6.0"/>
      </rPr>
      <t>103675</t>
    </r>
  </si>
  <si>
    <r>
      <rPr>
        <rFont val="Arial"/>
        <color rgb="FF000000"/>
        <sz val="6.0"/>
      </rPr>
      <t>CONCRETAGEM DE VIGAS E LAJES, FCK=25 MPA, PARA LAJES MACIÇAS OU NERVURADAS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</si>
  <si>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</si>
  <si>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</si>
  <si>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4.1.3.6</t>
    </r>
  </si>
  <si>
    <r>
      <rPr>
        <rFont val="Arial"/>
        <color rgb="FF000000"/>
        <sz val="6.0"/>
      </rPr>
      <t>92761</t>
    </r>
  </si>
  <si>
    <r>
      <rPr>
        <rFont val="Arial"/>
        <color rgb="FF000000"/>
        <sz val="6.0"/>
      </rPr>
      <t>ARMAÇÃO DE PILAR OU VIGA DE ESTRUTURA CONVENCIONAL DE CONCRETO ARMADO UTILIZANDO AÇO CA-50 DE 8,0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</si>
  <si>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</si>
  <si>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</si>
  <si>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4.1.4</t>
    </r>
  </si>
  <si>
    <r>
      <rPr>
        <rFont val="Arial"/>
        <b/>
        <color rgb="FF000000"/>
        <sz val="6.0"/>
      </rPr>
      <t>COBERTURA</t>
    </r>
  </si>
  <si>
    <r>
      <rPr>
        <rFont val="Arial"/>
        <color rgb="FF000000"/>
        <sz val="6.0"/>
      </rPr>
      <t>4.1.4.1</t>
    </r>
  </si>
  <si>
    <r>
      <rPr>
        <rFont val="Arial"/>
        <color rgb="FF000000"/>
        <sz val="6.0"/>
      </rPr>
      <t>92448</t>
    </r>
  </si>
  <si>
    <r>
      <rPr>
        <rFont val="Arial"/>
        <color rgb="FF000000"/>
        <sz val="6.0"/>
      </rPr>
      <t>MONTAGEM E DESMONTAGEM DE FÔRMA DE VIGA, ESCORAMENTO COM PONTALETE DE MADEIRA, PÉ-DIREITO SIMPLES, EM MADEIRA SERRADA, 4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</si>
  <si>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</si>
  <si>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</si>
  <si>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4.1.4.2</t>
    </r>
  </si>
  <si>
    <r>
      <rPr>
        <rFont val="Arial"/>
        <color rgb="FF000000"/>
        <sz val="6.0"/>
      </rPr>
      <t>92759</t>
    </r>
  </si>
  <si>
    <r>
      <rPr>
        <rFont val="Arial"/>
        <color rgb="FF000000"/>
        <sz val="6.0"/>
      </rPr>
      <t>ARMAÇÃO DE PILAR OU VIGA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</si>
  <si>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</si>
  <si>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</si>
  <si>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4.1.4.3</t>
    </r>
  </si>
  <si>
    <r>
      <rPr>
        <rFont val="Arial"/>
        <color rgb="FF000000"/>
        <sz val="6.0"/>
      </rPr>
      <t>92761</t>
    </r>
  </si>
  <si>
    <r>
      <rPr>
        <rFont val="Arial"/>
        <color rgb="FF000000"/>
        <sz val="6.0"/>
      </rPr>
      <t>ARMAÇÃO DE PILAR OU VIGA DE ESTRUTURA CONVENCIONAL DE CONCRETO ARMADO UTILIZANDO AÇO CA-50 DE 8,0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</si>
  <si>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</si>
  <si>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</si>
  <si>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4.1.4.4</t>
    </r>
  </si>
  <si>
    <r>
      <rPr>
        <rFont val="Arial"/>
        <color rgb="FF000000"/>
        <sz val="6.0"/>
      </rPr>
      <t>92762</t>
    </r>
  </si>
  <si>
    <r>
      <rPr>
        <rFont val="Arial"/>
        <color rgb="FF000000"/>
        <sz val="6.0"/>
      </rPr>
      <t>ARMAÇÃO DE PILAR OU VIGA DE ESTRUTURA CONVENCIONAL DE CONCRETO ARMADO UTILIZANDO AÇO CA-50 DE 10,0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</si>
  <si>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</si>
  <si>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</si>
  <si>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4.1.4.5</t>
    </r>
  </si>
  <si>
    <r>
      <rPr>
        <rFont val="Arial"/>
        <color rgb="FF000000"/>
        <sz val="6.0"/>
      </rPr>
      <t>103675</t>
    </r>
  </si>
  <si>
    <r>
      <rPr>
        <rFont val="Arial"/>
        <color rgb="FF000000"/>
        <sz val="6.0"/>
      </rPr>
      <t>CONCRETAGEM DE VIGAS E LAJES, FCK=25 MPA, PARA LAJES MACIÇAS OU NERVURADAS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</si>
  <si>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</si>
  <si>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</si>
  <si>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b/>
        <color rgb="FF000000"/>
        <sz val="6.0"/>
      </rPr>
      <t>4.1.5</t>
    </r>
  </si>
  <si>
    <r>
      <rPr>
        <rFont val="Arial"/>
        <b/>
        <color rgb="FF000000"/>
        <sz val="6.0"/>
      </rPr>
      <t>PLATIBANDA</t>
    </r>
  </si>
  <si>
    <r>
      <rPr>
        <rFont val="Arial"/>
        <color rgb="FF000000"/>
        <sz val="6.0"/>
      </rPr>
      <t>4.1.5.1</t>
    </r>
  </si>
  <si>
    <r>
      <rPr>
        <rFont val="Arial"/>
        <color rgb="FF000000"/>
        <sz val="6.0"/>
      </rPr>
      <t>92448</t>
    </r>
  </si>
  <si>
    <r>
      <rPr>
        <rFont val="Arial"/>
        <color rgb="FF000000"/>
        <sz val="6.0"/>
      </rPr>
      <t>MONTAGEM E DESMONTAGEM DE FÔRMA DE VIGA, ESCORAMENTO COM PONTALETE DE MADEIRA, PÉ-DIREITO SIMPLES, EM MADEIRA SERRADA, 4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</si>
  <si>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</si>
  <si>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</si>
  <si>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4.1.5.2</t>
    </r>
  </si>
  <si>
    <r>
      <rPr>
        <rFont val="Arial"/>
        <color rgb="FF000000"/>
        <sz val="6.0"/>
      </rPr>
      <t>103675</t>
    </r>
  </si>
  <si>
    <r>
      <rPr>
        <rFont val="Arial"/>
        <color rgb="FF000000"/>
        <sz val="6.0"/>
      </rPr>
      <t>CONCRETAGEM DE VIGAS E LAJES, FCK=30 MPA, PARA LAJES MACIÇAS OU NERVURADAS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</si>
  <si>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</si>
  <si>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</si>
  <si>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4.1.5.3</t>
    </r>
  </si>
  <si>
    <r>
      <rPr>
        <rFont val="Arial"/>
        <color rgb="FF000000"/>
        <sz val="6.0"/>
      </rPr>
      <t>92759</t>
    </r>
  </si>
  <si>
    <r>
      <rPr>
        <rFont val="Arial"/>
        <color rgb="FF000000"/>
        <sz val="6.0"/>
      </rPr>
      <t>ARMAÇÃO DE PILAR OU VIGA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</si>
  <si>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</si>
  <si>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</si>
  <si>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4.1.5.4</t>
    </r>
  </si>
  <si>
    <r>
      <rPr>
        <rFont val="Arial"/>
        <color rgb="FF000000"/>
        <sz val="6.0"/>
      </rPr>
      <t>92761</t>
    </r>
  </si>
  <si>
    <r>
      <rPr>
        <rFont val="Arial"/>
        <color rgb="FF000000"/>
        <sz val="6.0"/>
      </rPr>
      <t>ARMAÇÃO DE PILAR OU VIGA DE ESTRUTURA CONVENCIONAL DE CONCRETO ARMADO UTILIZANDO AÇO CA-50 DE 8,0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</si>
  <si>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</si>
  <si>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</si>
  <si>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4.2</t>
    </r>
  </si>
  <si>
    <r>
      <rPr>
        <rFont val="Arial"/>
        <b/>
        <color rgb="FF000000"/>
        <sz val="6.0"/>
      </rPr>
      <t>LAJES</t>
    </r>
  </si>
  <si>
    <r>
      <rPr>
        <rFont val="Arial"/>
        <b/>
        <color rgb="FF000000"/>
        <sz val="6.0"/>
      </rPr>
      <t>4.2.1</t>
    </r>
  </si>
  <si>
    <r>
      <rPr>
        <rFont val="Arial"/>
        <b/>
        <color rgb="FF000000"/>
        <sz val="6.0"/>
      </rPr>
      <t>TÉRREO</t>
    </r>
  </si>
  <si>
    <r>
      <rPr>
        <rFont val="Arial"/>
        <color rgb="FF000000"/>
        <sz val="6.0"/>
      </rPr>
      <t>4.2.1.1</t>
    </r>
  </si>
  <si>
    <r>
      <rPr>
        <rFont val="Arial"/>
        <color rgb="FF000000"/>
        <sz val="6.0"/>
      </rPr>
      <t>92768</t>
    </r>
  </si>
  <si>
    <r>
      <rPr>
        <rFont val="Arial"/>
        <color rgb="FF000000"/>
        <sz val="6.0"/>
      </rPr>
      <t>ARMAÇÃO DE LAJE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</si>
  <si>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</si>
  <si>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</si>
  <si>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4.2.1.2</t>
    </r>
  </si>
  <si>
    <r>
      <rPr>
        <rFont val="Arial"/>
        <color rgb="FF000000"/>
        <sz val="6.0"/>
      </rPr>
      <t>92769</t>
    </r>
  </si>
  <si>
    <r>
      <rPr>
        <rFont val="Arial"/>
        <color rgb="FF000000"/>
        <sz val="6.0"/>
      </rPr>
      <t>ARMAÇÃO DE LAJE DE ESTRUTURA CONVENCIONAL DE CONCRETO ARMADO UTILIZANDO AÇO CA-50 DE 6,3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</si>
  <si>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</si>
  <si>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</si>
  <si>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4.2.1.3</t>
    </r>
  </si>
  <si>
    <r>
      <rPr>
        <rFont val="Arial"/>
        <color rgb="FF000000"/>
        <sz val="6.0"/>
      </rPr>
      <t>92770</t>
    </r>
  </si>
  <si>
    <r>
      <rPr>
        <rFont val="Arial"/>
        <color rgb="FF000000"/>
        <sz val="6.0"/>
      </rPr>
      <t>ARMAÇÃO DE LAJE DE ESTRUTURA CONVENCIONAL DE CONCRETO ARMADO UTILIZANDO AÇO CA-50 DE 8,0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</si>
  <si>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</si>
  <si>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</si>
  <si>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4.2.1.4</t>
    </r>
  </si>
  <si>
    <r>
      <rPr>
        <rFont val="Arial"/>
        <color rgb="FF000000"/>
        <sz val="6.0"/>
      </rPr>
      <t>97096</t>
    </r>
  </si>
  <si>
    <r>
      <rPr>
        <rFont val="Arial"/>
        <color rgb="FF000000"/>
        <sz val="6.0"/>
      </rPr>
      <t>CONCRETAGEM DE RADIER, PISO DE CONCRETO OU LAJE SOBRE SOLO, FCK 30 MPA - LANÇAMENTO, ADENSAMENTO E ACABAMENTO. AF_09/2021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</si>
  <si>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</si>
  <si>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</si>
  <si>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b/>
        <color rgb="FF000000"/>
        <sz val="6.0"/>
      </rPr>
      <t>4.3</t>
    </r>
  </si>
  <si>
    <r>
      <rPr>
        <rFont val="Arial"/>
        <b/>
        <color rgb="FF000000"/>
        <sz val="6.0"/>
      </rPr>
      <t>PILARES</t>
    </r>
  </si>
  <si>
    <r>
      <rPr>
        <rFont val="Arial"/>
        <color rgb="FF000000"/>
        <sz val="6.0"/>
      </rPr>
      <t>4.3.1</t>
    </r>
  </si>
  <si>
    <r>
      <rPr>
        <rFont val="Arial"/>
        <color rgb="FF000000"/>
        <sz val="6.0"/>
      </rPr>
      <t>92427</t>
    </r>
  </si>
  <si>
    <r>
      <rPr>
        <rFont val="Arial"/>
        <color rgb="FF000000"/>
        <sz val="6.0"/>
      </rPr>
      <t>MONTAGEM E DESMONTAGEM DE FÔRMA DE PILARES RETANGULARES E ESTRUTURAS SIMILARES, PÉ-DIREITO SIMPLES, EM CHAPA DE MADEIRA COMPENSADA RESINADA, 8 UTILIZAÇÕES.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</si>
  <si>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</si>
  <si>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</si>
  <si>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4.3.2</t>
    </r>
  </si>
  <si>
    <r>
      <rPr>
        <rFont val="Arial"/>
        <color rgb="FF000000"/>
        <sz val="6.0"/>
      </rPr>
      <t>103672</t>
    </r>
  </si>
  <si>
    <r>
      <rPr>
        <rFont val="Arial"/>
        <color rgb="FF000000"/>
        <sz val="6.0"/>
      </rPr>
      <t>CONCRETAGEM DE PILARES, FCK = 25 MPA, COM USO DE BOMBA - LANÇAMENTO, ADENSAMENTO E ACABAMENTO. AF_02/2022_PS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</si>
  <si>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</si>
  <si>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</si>
  <si>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4.3.3</t>
    </r>
  </si>
  <si>
    <r>
      <rPr>
        <rFont val="Arial"/>
        <color rgb="FF000000"/>
        <sz val="6.0"/>
      </rPr>
      <t>92759</t>
    </r>
  </si>
  <si>
    <r>
      <rPr>
        <rFont val="Arial"/>
        <color rgb="FF000000"/>
        <sz val="6.0"/>
      </rPr>
      <t>ARMAÇÃO DE PILAR OU VIGA DE ESTRUTURA CONVENCIONAL DE CONCRETO ARMADO UTILIZANDO AÇO CA-60 DE 5,0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</si>
  <si>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</si>
  <si>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</si>
  <si>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4.3.4</t>
    </r>
  </si>
  <si>
    <r>
      <rPr>
        <rFont val="Arial"/>
        <color rgb="FF000000"/>
        <sz val="6.0"/>
      </rPr>
      <t>92762</t>
    </r>
  </si>
  <si>
    <r>
      <rPr>
        <rFont val="Arial"/>
        <color rgb="FF000000"/>
        <sz val="6.0"/>
      </rPr>
      <t>ARMAÇÃO DE PILAR OU VIGA DE ESTRUTURA CONVENCIONAL DE CONCRETO ARMADO UTILIZANDO AÇO CA-50 DE 10,0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</si>
  <si>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</si>
  <si>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</si>
  <si>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4.3.5</t>
    </r>
  </si>
  <si>
    <r>
      <rPr>
        <rFont val="Arial"/>
        <color rgb="FF000000"/>
        <sz val="6.0"/>
      </rPr>
      <t>92763</t>
    </r>
  </si>
  <si>
    <r>
      <rPr>
        <rFont val="Arial"/>
        <color rgb="FF000000"/>
        <sz val="6.0"/>
      </rPr>
      <t>ARMAÇÃO DE PILAR OU VIGA DE ESTRUTURA CONVENCIONAL DE CONCRETO ARMADO UTILIZANDO AÇO CA-50 DE 12,5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</si>
  <si>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</si>
  <si>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</si>
  <si>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4.3.6</t>
    </r>
  </si>
  <si>
    <r>
      <rPr>
        <rFont val="Arial"/>
        <color rgb="FF000000"/>
        <sz val="6.0"/>
      </rPr>
      <t>92764</t>
    </r>
  </si>
  <si>
    <r>
      <rPr>
        <rFont val="Arial"/>
        <color rgb="FF000000"/>
        <sz val="6.0"/>
      </rPr>
      <t>ARMAÇÃO DE PILAR OU VIGA DE ESTRUTURA CONVENCIONAL DE CONCRETO ARMADO UTILIZANDO AÇO CA-50 DE 16,0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</si>
  <si>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</si>
  <si>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</si>
  <si>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4.3.7</t>
    </r>
  </si>
  <si>
    <r>
      <rPr>
        <rFont val="Arial"/>
        <color rgb="FF000000"/>
        <sz val="6.0"/>
      </rPr>
      <t>92760</t>
    </r>
  </si>
  <si>
    <r>
      <rPr>
        <rFont val="Arial"/>
        <color rgb="FF000000"/>
        <sz val="6.0"/>
      </rPr>
      <t>ARMAÇÃO DE PILAR OU VIGA DE ESTRUTURA CONVENCIONAL DE CONCRETO ARMADO UTILIZANDO AÇO CA-50 DE 6,3 MM - MONTAGEM.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</si>
  <si>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</si>
  <si>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</si>
  <si>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b/>
        <color rgb="FF000000"/>
        <sz val="6.0"/>
      </rPr>
      <t>4.4</t>
    </r>
  </si>
  <si>
    <r>
      <rPr>
        <rFont val="Arial"/>
        <b/>
        <color rgb="FF000000"/>
        <sz val="6.0"/>
      </rPr>
      <t>ESCADA</t>
    </r>
  </si>
  <si>
    <r>
      <rPr>
        <rFont val="Arial"/>
        <color rgb="FF000000"/>
        <sz val="6.0"/>
      </rPr>
      <t>4.4.1</t>
    </r>
  </si>
  <si>
    <r>
      <rPr>
        <rFont val="Arial"/>
        <color rgb="FF000000"/>
        <sz val="6.0"/>
      </rPr>
      <t>95943</t>
    </r>
  </si>
  <si>
    <r>
      <rPr>
        <rFont val="Arial"/>
        <color rgb="FF000000"/>
        <sz val="6.0"/>
      </rPr>
      <t>ARMAÇÃO DE ESCADA, DE UMA ESTRUTURA CONVENCIONAL DE CONCRETO ARMADO UTILIZANDO AÇO CA-60 DE 5,0 MM - MONTAGEM. AF_11/2020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</si>
  <si>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</si>
  <si>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</si>
  <si>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4.4.2</t>
    </r>
  </si>
  <si>
    <r>
      <rPr>
        <rFont val="Arial"/>
        <color rgb="FF000000"/>
        <sz val="6.0"/>
      </rPr>
      <t>95944</t>
    </r>
  </si>
  <si>
    <r>
      <rPr>
        <rFont val="Arial"/>
        <color rgb="FF000000"/>
        <sz val="6.0"/>
      </rPr>
      <t>ARMAÇÃO DE ESCADA, DE UMA ESTRUTURA CONVENCIONAL DE CONCRETO ARMADO UTILIZANDO AÇO CA-50 DE 6,3 MM - MONTAGEM. AF_11/2020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</si>
  <si>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</si>
  <si>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</si>
  <si>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4.4.3</t>
    </r>
  </si>
  <si>
    <r>
      <rPr>
        <rFont val="Arial"/>
        <color rgb="FF000000"/>
        <sz val="6.0"/>
      </rPr>
      <t>103183</t>
    </r>
  </si>
  <si>
    <r>
      <rPr>
        <rFont val="Arial"/>
        <color rgb="FF000000"/>
        <sz val="6.0"/>
      </rPr>
      <t>CONCRETAGEM DE ESCADAS EM EDIFICAÇÕES MULTIFAMILIARES FEITAS COM SISTEMA DE FÔRMAS MANUSEÁVEIS COM CONCRETO USINADO BOMBEÁVEL, FCK 25 MPA - LANÇAMENTO, ADENSAMENTO E ACABAMENTO. AF_09/2024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</si>
  <si>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</si>
  <si>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</si>
  <si>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4.4.4</t>
    </r>
  </si>
  <si>
    <r>
      <rPr>
        <rFont val="Arial"/>
        <color rgb="FF000000"/>
        <sz val="6.0"/>
      </rPr>
      <t>101995</t>
    </r>
  </si>
  <si>
    <r>
      <rPr>
        <rFont val="Arial"/>
        <color rgb="FF000000"/>
        <sz val="6.0"/>
      </rPr>
      <t>FABRICAÇÃO DE FÔRMA PARA ESCADAS, COM 1 LANCE E LAJE PLANA, EM CHAPA DE MADEIRA COMPENSADA RESINADA, E= 17 MM. AF_11/2020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</si>
  <si>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</si>
  <si>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</si>
  <si>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5</t>
    </r>
  </si>
  <si>
    <r>
      <rPr>
        <rFont val="Arial"/>
        <b/>
        <color rgb="FF000000"/>
        <sz val="6.0"/>
      </rPr>
      <t>ALVENARIAS</t>
    </r>
  </si>
  <si>
    <r>
      <rPr>
        <rFont val="Arial"/>
        <color rgb="FF000000"/>
        <sz val="6.0"/>
      </rPr>
      <t>5.1</t>
    </r>
  </si>
  <si>
    <r>
      <rPr>
        <rFont val="Arial"/>
        <color rgb="FF000000"/>
        <sz val="6.0"/>
      </rPr>
      <t>93202</t>
    </r>
  </si>
  <si>
    <r>
      <rPr>
        <rFont val="Arial"/>
        <color rgb="FF000000"/>
        <sz val="6.0"/>
      </rPr>
      <t>FIXAÇÃO (ENCUNHAMENTO) DE ALVENARIA DE VEDAÇÃO COM TIJOLO MACIÇO.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</si>
  <si>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</si>
  <si>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</si>
  <si>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5.2</t>
    </r>
  </si>
  <si>
    <r>
      <rPr>
        <rFont val="Arial"/>
        <color rgb="FF000000"/>
        <sz val="6.0"/>
      </rPr>
      <t>97622</t>
    </r>
  </si>
  <si>
    <r>
      <rPr>
        <rFont val="Arial"/>
        <color rgb="FF000000"/>
        <sz val="6.0"/>
      </rPr>
      <t>DEMOLIÇÃO DE ALVENARIA DE BLOCO FURADO,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</si>
  <si>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</si>
  <si>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</si>
  <si>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5.3</t>
    </r>
  </si>
  <si>
    <r>
      <rPr>
        <rFont val="Arial"/>
        <color rgb="FF000000"/>
        <sz val="6.0"/>
      </rPr>
      <t>103366</t>
    </r>
  </si>
  <si>
    <r>
      <rPr>
        <rFont val="Arial"/>
        <color rgb="FF000000"/>
        <sz val="6.0"/>
      </rPr>
      <t>ALVENARIA DE VEDAÇÃO DE BLOCOS CERÂMICOS FURADOS NA HORIZONTAL DE 11,5X19X39 CM (ESPESSURA 11,5 CM) E ARGAMASSA DE ASSENTAMENTO COM PREPARO EM BETONEIRA. AF_12/2021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</si>
  <si>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</si>
  <si>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</si>
  <si>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5.4</t>
    </r>
  </si>
  <si>
    <r>
      <rPr>
        <rFont val="Arial"/>
        <color rgb="FF000000"/>
        <sz val="6.0"/>
      </rPr>
      <t>103370</t>
    </r>
  </si>
  <si>
    <r>
      <rPr>
        <rFont val="Arial"/>
        <color rgb="FF000000"/>
        <sz val="6.0"/>
      </rPr>
      <t>ALVENARIA DE VEDAÇÃO DE BLOCOS CERÂMICOS FURADOS NA HORIZONTAL DE 19X19X39 CM (ESPESSURA 19 CM) E ARGAMASSA DE ASSENTAMENTO COM PREPARO EM BETONEIRA. AF_12/2021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</si>
  <si>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</si>
  <si>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</si>
  <si>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6</t>
    </r>
  </si>
  <si>
    <r>
      <rPr>
        <rFont val="Arial"/>
        <b/>
        <color rgb="FF000000"/>
        <sz val="6.0"/>
      </rPr>
      <t>REVESTIMENTOS</t>
    </r>
  </si>
  <si>
    <r>
      <rPr>
        <rFont val="Arial"/>
        <b/>
        <color rgb="FF000000"/>
        <sz val="6.0"/>
      </rPr>
      <t>6.1</t>
    </r>
  </si>
  <si>
    <r>
      <rPr>
        <rFont val="Arial"/>
        <b/>
        <color rgb="FF000000"/>
        <sz val="6.0"/>
      </rPr>
      <t>REVESTIMENTO INTERNO</t>
    </r>
  </si>
  <si>
    <r>
      <rPr>
        <rFont val="Arial"/>
        <color rgb="FF000000"/>
        <sz val="6.0"/>
      </rPr>
      <t>6.1.1</t>
    </r>
  </si>
  <si>
    <r>
      <rPr>
        <rFont val="Arial"/>
        <color rgb="FF000000"/>
        <sz val="6.0"/>
      </rPr>
      <t>87879</t>
    </r>
  </si>
  <si>
    <r>
      <rPr>
        <rFont val="Arial"/>
        <color rgb="FF000000"/>
        <sz val="6.0"/>
      </rPr>
      <t>CHAPISCO APLICADO EM ALVENARIAS E ESTRUTURAS DE CONCRETO INTERNAS, COM COLHER DE PEDREIRO. ARGAMASSA TRAÇO 1:3 COM PREPARO EM BETONEIRA 400L. AF_10/2022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</si>
  <si>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</si>
  <si>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</si>
  <si>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6.1.2</t>
    </r>
  </si>
  <si>
    <r>
      <rPr>
        <rFont val="Arial"/>
        <color rgb="FF000000"/>
        <sz val="6.0"/>
      </rPr>
      <t>87548</t>
    </r>
  </si>
  <si>
    <r>
      <rPr>
        <rFont val="Arial"/>
        <color rgb="FF000000"/>
        <sz val="6.0"/>
      </rPr>
      <t>MASSA ÚNICA, EM ARGAMASSA TRAÇO 1:2:8, PREPARO MANUAL, APLICADA MANUALMENTE EM PAREDES INTERNAS DE AMBIENTES COM ÁREA ENTRE 5M² E 10M², E = 10MM,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</si>
  <si>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</si>
  <si>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</si>
  <si>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6.1.3</t>
    </r>
  </si>
  <si>
    <r>
      <rPr>
        <rFont val="Arial"/>
        <color rgb="FF000000"/>
        <sz val="6.0"/>
      </rPr>
      <t>87535</t>
    </r>
  </si>
  <si>
    <r>
      <rPr>
        <rFont val="Arial"/>
        <color rgb="FF000000"/>
        <sz val="6.0"/>
      </rPr>
      <t>EMBOÇO, EM ARGAMASSA TRAÇO 1:2:8, PREPARO MECÂNICO, APLICADO MANUALMENTE EM PAREDES INTERNAS DE AMBIENTES COM ÁREA MAIOR QUE 10M², E = 17,5MM, COM TALISCAS.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</si>
  <si>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</si>
  <si>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</si>
  <si>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6.2</t>
    </r>
  </si>
  <si>
    <r>
      <rPr>
        <rFont val="Arial"/>
        <b/>
        <color rgb="FF000000"/>
        <sz val="6.0"/>
      </rPr>
      <t>REVESTIMENTO EXTERNO</t>
    </r>
  </si>
  <si>
    <r>
      <rPr>
        <rFont val="Arial"/>
        <color rgb="FF000000"/>
        <sz val="6.0"/>
      </rPr>
      <t>6.2.1</t>
    </r>
  </si>
  <si>
    <r>
      <rPr>
        <rFont val="Arial"/>
        <color rgb="FF000000"/>
        <sz val="6.0"/>
      </rPr>
      <t>87879</t>
    </r>
  </si>
  <si>
    <r>
      <rPr>
        <rFont val="Arial"/>
        <color rgb="FF000000"/>
        <sz val="6.0"/>
      </rPr>
      <t>CHAPISCO APLICADO EM ALVENARIAS E ESTRUTURAS DE CONCRETO INTERNAS, COM COLHER DE PEDREIRO. ARGAMASSA TRAÇO 1:3 COM PREPARO EM BETONEIRA 400L. AF_10/2022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</si>
  <si>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</si>
  <si>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</si>
  <si>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6.2.2</t>
    </r>
  </si>
  <si>
    <r>
      <rPr>
        <rFont val="Arial"/>
        <color rgb="FF000000"/>
        <sz val="6.0"/>
      </rPr>
      <t>87775</t>
    </r>
  </si>
  <si>
    <r>
      <rPr>
        <rFont val="Arial"/>
        <color rgb="FF000000"/>
        <sz val="6.0"/>
      </rPr>
      <t>EMBOÇO OU MASSA ÚNICA EM ARGAMASSA TRAÇO 1:2:8, PREPARO MECÂNICO COM BETONEIRA 400 L, APLICADA MANUALMENTE EM PANOS DE FACHADA COM PRESENÇA DE VÃOS, ESPESSURA DE 25 MM.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</si>
  <si>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</si>
  <si>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</si>
  <si>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7</t>
    </r>
  </si>
  <si>
    <r>
      <rPr>
        <rFont val="Arial"/>
        <b/>
        <color rgb="FF000000"/>
        <sz val="6.0"/>
      </rPr>
      <t>PISO E AZULEJO</t>
    </r>
  </si>
  <si>
    <r>
      <rPr>
        <rFont val="Arial"/>
        <color rgb="FF000000"/>
        <sz val="6.0"/>
      </rPr>
      <t>7.1</t>
    </r>
  </si>
  <si>
    <r>
      <rPr>
        <rFont val="Arial"/>
        <color rgb="FF000000"/>
        <sz val="6.0"/>
      </rPr>
      <t>87690</t>
    </r>
  </si>
  <si>
    <r>
      <rPr>
        <rFont val="Arial"/>
        <color rgb="FF000000"/>
        <sz val="6.0"/>
      </rPr>
      <t>CONTRAPISO EM ARGAMASSA TRAÇO 1:4 (CIMENTO E AREIA), PREPARO MECÂNICO COM BETONEIRA 400 L, APLICADO EM ÁREAS SECAS SOBRE LAJE, NÃO ADERIDO, ACABAMENTO NÃO REFORÇADO, ESPESSURA 5CM. AF_07/2021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</si>
  <si>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</si>
  <si>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</si>
  <si>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7.2</t>
    </r>
  </si>
  <si>
    <r>
      <rPr>
        <rFont val="Arial"/>
        <color rgb="FF000000"/>
        <sz val="6.0"/>
      </rPr>
      <t>21.10.050</t>
    </r>
  </si>
  <si>
    <r>
      <rPr>
        <rFont val="Arial"/>
        <color rgb="FF000000"/>
        <sz val="6.0"/>
      </rPr>
      <t>Rodapé de poliestireno, espessura de 7 cm</t>
    </r>
  </si>
  <si>
    <r>
      <rPr>
        <rFont val="Arial"/>
        <color rgb="FF000000"/>
        <sz val="6.0"/>
      </rPr>
      <t>SP Obras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</si>
  <si>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</si>
  <si>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7.3</t>
    </r>
  </si>
  <si>
    <r>
      <rPr>
        <rFont val="Arial"/>
        <color rgb="FF000000"/>
        <sz val="6.0"/>
      </rPr>
      <t>M.04.000.033542</t>
    </r>
  </si>
  <si>
    <r>
      <rPr>
        <rFont val="Arial"/>
        <color rgb="FF000000"/>
        <sz val="6.0"/>
      </rPr>
      <t>Piso vinílico em manta heterogênea com e= 2mm; ref. Decode Warm Medium Grey, Ligth Grey da Tarkett ou equivalente</t>
    </r>
  </si>
  <si>
    <r>
      <rPr>
        <rFont val="Arial"/>
        <color rgb="FF000000"/>
        <sz val="6.0"/>
      </rPr>
      <t>SP Obras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</si>
  <si>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</si>
  <si>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7.4</t>
    </r>
  </si>
  <si>
    <r>
      <rPr>
        <rFont val="Arial"/>
        <color rgb="FF000000"/>
        <sz val="6.0"/>
      </rPr>
      <t>87261</t>
    </r>
  </si>
  <si>
    <r>
      <rPr>
        <rFont val="Arial"/>
        <color rgb="FF000000"/>
        <sz val="6.0"/>
      </rPr>
      <t>REVESTIMENTO CERÂMICO PARA PISO COM PLACAS TIPO PORCELANATO DE DIMENSÕES 60X60 CM APLICADA EM AMBIENTES DE ÁREA MENOR QUE 5 M². AF_02/2023_PE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</si>
  <si>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</si>
  <si>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</si>
  <si>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8</t>
    </r>
  </si>
  <si>
    <r>
      <rPr>
        <rFont val="Arial"/>
        <b/>
        <color rgb="FF000000"/>
        <sz val="6.0"/>
      </rPr>
      <t>FORRO DE GESSO</t>
    </r>
  </si>
  <si>
    <r>
      <rPr>
        <rFont val="Arial"/>
        <color rgb="FF000000"/>
        <sz val="6.0"/>
      </rPr>
      <t>8.1</t>
    </r>
  </si>
  <si>
    <r>
      <rPr>
        <rFont val="Arial"/>
        <color rgb="FF000000"/>
        <sz val="6.0"/>
      </rPr>
      <t>13.196.0095-0</t>
    </r>
  </si>
  <si>
    <r>
      <rPr>
        <rFont val="Arial"/>
        <color rgb="FF000000"/>
        <sz val="6.0"/>
      </rPr>
      <t>FORRO ACUSTICO ESTRUTURADO MONOLITICO DRYWALL C/CHAPA GESSOACARTONADO PERFURADA/RANHURADA,LARG.1200MM,ESP.12,5MM,C/TRATAMENTO JUNTAS C/MASSA E FITA P/UNIFORMIZACAO SUPERFICIE DASCHAPAS GESSO ACARTONADO,CHAPAS APARAFUSADAS ESTRUTURA ACO GALVANIZADO,SUSPENSA POR PENDURAIS,C/PERIMETRO ESTRUTURA DO FORRO EXECUTADO C/CANTONEIRAS ACO GALVANIZADO.FORN.E COLOCACAO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</si>
  <si>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</si>
  <si>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</si>
  <si>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9</t>
    </r>
  </si>
  <si>
    <r>
      <rPr>
        <rFont val="Arial"/>
        <b/>
        <color rgb="FF000000"/>
        <sz val="6.0"/>
      </rPr>
      <t>ESCADA</t>
    </r>
  </si>
  <si>
    <r>
      <rPr>
        <rFont val="Arial"/>
        <color rgb="FF000000"/>
        <sz val="6.0"/>
      </rPr>
      <t>9.1</t>
    </r>
  </si>
  <si>
    <r>
      <rPr>
        <rFont val="Arial"/>
        <color rgb="FF000000"/>
        <sz val="6.0"/>
      </rPr>
      <t>99839</t>
    </r>
  </si>
  <si>
    <r>
      <rPr>
        <rFont val="Arial"/>
        <color rgb="FF000000"/>
        <sz val="6.0"/>
      </rPr>
      <t>GUARDA-CORPO DE AÇO GALVANIZADO DE 1,10M DE ALTURA, MONTANTES TUBULARES DE 1.1/2 ESPAÇADOS DE 1,20M, TRAVESSA SUPERIOR DE 2, GRADIL FORMADO POR BARRAS CHATAS EM FERRO DE 32X4,8MM, FIXADO COM CHUMBADOR MECÂNICO. AF_04/2019_PS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</si>
  <si>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</si>
  <si>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</si>
  <si>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10</t>
    </r>
  </si>
  <si>
    <r>
      <rPr>
        <rFont val="Arial"/>
        <b/>
        <color rgb="FF000000"/>
        <sz val="6.0"/>
      </rPr>
      <t>SOLEIRAS E PINGADEIRAS</t>
    </r>
  </si>
  <si>
    <r>
      <rPr>
        <rFont val="Arial"/>
        <color rgb="FF000000"/>
        <sz val="6.0"/>
      </rPr>
      <t>10.1</t>
    </r>
  </si>
  <si>
    <r>
      <rPr>
        <rFont val="Arial"/>
        <color rgb="FF000000"/>
        <sz val="6.0"/>
      </rPr>
      <t>98689</t>
    </r>
  </si>
  <si>
    <r>
      <rPr>
        <rFont val="Arial"/>
        <color rgb="FF000000"/>
        <sz val="6.0"/>
      </rPr>
      <t>SOLEIRA EM GRANITO, LARGURA 15 CM, ESPESSURA 2,0 CM.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</si>
  <si>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</si>
  <si>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</si>
  <si>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10.2</t>
    </r>
  </si>
  <si>
    <r>
      <rPr>
        <rFont val="Arial"/>
        <color rgb="FF000000"/>
        <sz val="6.0"/>
      </rPr>
      <t>1100207</t>
    </r>
  </si>
  <si>
    <r>
      <rPr>
        <rFont val="Arial"/>
        <color rgb="FF000000"/>
        <sz val="6.0"/>
      </rPr>
      <t>PEITORIL LINEAR EM GRANITO CINZA ANDORINHA, L = 15CM, COMPRIMENTO DE ATÉ 2M, ASSENTADO COM ARGAMASSA 1:6 COM ADITIVO. R_11/2020</t>
    </r>
  </si>
  <si>
    <r>
      <rPr>
        <rFont val="Arial"/>
        <color rgb="FF000000"/>
        <sz val="6.0"/>
      </rPr>
      <t>CAERN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</si>
  <si>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</si>
  <si>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11</t>
    </r>
  </si>
  <si>
    <r>
      <rPr>
        <rFont val="Arial"/>
        <b/>
        <color rgb="FF000000"/>
        <sz val="6.0"/>
      </rPr>
      <t>ESQUADRIAS</t>
    </r>
  </si>
  <si>
    <r>
      <rPr>
        <rFont val="Arial"/>
        <b/>
        <color rgb="FF000000"/>
        <sz val="6.0"/>
      </rPr>
      <t>11.1</t>
    </r>
  </si>
  <si>
    <r>
      <rPr>
        <rFont val="Arial"/>
        <b/>
        <color rgb="FF000000"/>
        <sz val="6.0"/>
      </rPr>
      <t>PORTAS</t>
    </r>
  </si>
  <si>
    <r>
      <rPr>
        <rFont val="Arial"/>
        <b/>
        <color rgb="FF000000"/>
        <sz val="6.0"/>
      </rPr>
      <t>11.1.1</t>
    </r>
  </si>
  <si>
    <r>
      <rPr>
        <rFont val="Arial"/>
        <b/>
        <color rgb="FF000000"/>
        <sz val="6.0"/>
      </rPr>
      <t>PORTA DE ACESSO E PORTA INTERNA</t>
    </r>
  </si>
  <si>
    <r>
      <rPr>
        <rFont val="Arial"/>
        <color rgb="FF000000"/>
        <sz val="6.0"/>
      </rPr>
      <t>11.1.1.1</t>
    </r>
  </si>
  <si>
    <r>
      <rPr>
        <rFont val="Arial"/>
        <color rgb="FF000000"/>
        <sz val="6.0"/>
      </rPr>
      <t>90830</t>
    </r>
  </si>
  <si>
    <r>
      <rPr>
        <rFont val="Arial"/>
        <color rgb="FF000000"/>
        <sz val="6.0"/>
      </rPr>
      <t>FECHADURA DE EMBUTIR COM CILINDRO, EXTERNA, COMPLETA, ACABAMENTO PADRÃO MÉDIO, INCLUSO EXECUÇÃO DE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</si>
  <si>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</si>
  <si>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</si>
  <si>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11.1.1.2</t>
    </r>
  </si>
  <si>
    <r>
      <rPr>
        <rFont val="Arial"/>
        <color rgb="FF000000"/>
        <sz val="6.0"/>
      </rPr>
      <t>105024</t>
    </r>
  </si>
  <si>
    <r>
      <rPr>
        <rFont val="Arial"/>
        <color rgb="FF000000"/>
        <sz val="6.0"/>
      </rPr>
      <t>VERGA MOLDADA IN LOCO EM CONCRETO, ESPESSURA DE *10* CM.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</si>
  <si>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</si>
  <si>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</si>
  <si>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11.1.1.3</t>
    </r>
  </si>
  <si>
    <r>
      <rPr>
        <rFont val="Arial"/>
        <color rgb="FF000000"/>
        <sz val="6.0"/>
      </rPr>
      <t>S08965</t>
    </r>
  </si>
  <si>
    <r>
      <rPr>
        <rFont val="Arial"/>
        <color rgb="FF000000"/>
        <sz val="6.0"/>
      </rPr>
      <t>Porta em madeira de lei, almofadada, 1,60 x 2.10 m, inclusive batente e dobradiças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</si>
  <si>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</si>
  <si>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</si>
  <si>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11.1.1.4</t>
    </r>
  </si>
  <si>
    <r>
      <rPr>
        <rFont val="Arial"/>
        <color rgb="FF000000"/>
        <sz val="6.0"/>
      </rPr>
      <t>91315</t>
    </r>
  </si>
  <si>
    <r>
      <rPr>
        <rFont val="Arial"/>
        <color rgb="FF000000"/>
        <sz val="6.0"/>
      </rPr>
      <t>KIT DE PORTA DE MADEIRA PARA PINTURA, SEMI-OCA (LEVE OU MÉDIA), PADRÃO POPULAR, 90X210CM, ESPESSURA DE 3,5CM, ITENS INCLUSOS: DOBRADIÇAS, MONTAGEM E INSTALAÇÃO DO BATENTE, FECHADURA COM EXECUÇÃO DO FURO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</si>
  <si>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</si>
  <si>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</si>
  <si>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11.2</t>
    </r>
  </si>
  <si>
    <r>
      <rPr>
        <rFont val="Arial"/>
        <b/>
        <color rgb="FF000000"/>
        <sz val="6.0"/>
      </rPr>
      <t>JANELAS</t>
    </r>
  </si>
  <si>
    <r>
      <rPr>
        <rFont val="Arial"/>
        <color rgb="FF000000"/>
        <sz val="6.0"/>
      </rPr>
      <t>11.2.1</t>
    </r>
  </si>
  <si>
    <r>
      <rPr>
        <rFont val="Arial"/>
        <color rgb="FF000000"/>
        <sz val="6.0"/>
      </rPr>
      <t>00036888</t>
    </r>
  </si>
  <si>
    <r>
      <rPr>
        <rFont val="Arial"/>
        <color rgb="FF000000"/>
        <sz val="6.0"/>
      </rPr>
      <t>GUARNICAO / MOLDURA / ARREMATE DE ACABAMENTO PARA ESQUADRIA, EM ALUMINIO PERFIL 25, ACABAMENTO ANODIZADO BRANCO OU BRILHANTE, PARA 1 FACE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</si>
  <si>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</si>
  <si>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</si>
  <si>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11.2.2</t>
    </r>
  </si>
  <si>
    <r>
      <rPr>
        <rFont val="Arial"/>
        <color rgb="FF000000"/>
        <sz val="6.0"/>
      </rPr>
      <t>94569</t>
    </r>
  </si>
  <si>
    <r>
      <rPr>
        <rFont val="Arial"/>
        <color rgb="FF000000"/>
        <sz val="6.0"/>
      </rPr>
      <t>[JA-02] JANELA DE ALUMÍNIO DE CORRER COM 2 FOLHAS PARA VIDROS, COM VIDROS, BATENTE, ACABAMENTO COM ACETATO OU BRILHANTE E FERRAGENS. EXCLUSIVE ALIZAR E CONTRAMARCO.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</si>
  <si>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</si>
  <si>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</si>
  <si>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11.2.3</t>
    </r>
  </si>
  <si>
    <r>
      <rPr>
        <rFont val="Arial"/>
        <color rgb="FF000000"/>
        <sz val="6.0"/>
      </rPr>
      <t>94589</t>
    </r>
  </si>
  <si>
    <r>
      <rPr>
        <rFont val="Arial"/>
        <color rgb="FF000000"/>
        <sz val="6.0"/>
      </rPr>
      <t>CONTRAMARCO DE ALUMÍNIO, FIXAÇÃO COM ARGAMASSA - FORNECIMENTO E INSTALAÇÃO. AF_11/2024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</si>
  <si>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</si>
  <si>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</si>
  <si>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b/>
        <color rgb="FF000000"/>
        <sz val="6.0"/>
      </rPr>
      <t>12</t>
    </r>
  </si>
  <si>
    <r>
      <rPr>
        <rFont val="Arial"/>
        <b/>
        <color rgb="FF000000"/>
        <sz val="6.0"/>
      </rPr>
      <t>COBERTURA</t>
    </r>
  </si>
  <si>
    <r>
      <rPr>
        <rFont val="Arial"/>
        <color rgb="FF000000"/>
        <sz val="6.0"/>
      </rPr>
      <t>12.1</t>
    </r>
  </si>
  <si>
    <r>
      <rPr>
        <rFont val="Arial"/>
        <color rgb="FF000000"/>
        <sz val="6.0"/>
      </rPr>
      <t>100719</t>
    </r>
  </si>
  <si>
    <r>
      <rPr>
        <rFont val="Arial"/>
        <color rgb="FF000000"/>
        <sz val="6.0"/>
      </rPr>
      <t>PINTURA COM TINTA ALQUÍDICA DE FUNDO (TIPO ZARCÃO) PULVERIZADA SOBRE PERFIL METÁLICO EXECUTADO EM FÁBRICA (POR DEMÃO). AF_01/2020_PE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</si>
  <si>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</si>
  <si>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</si>
  <si>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12.2</t>
    </r>
  </si>
  <si>
    <r>
      <rPr>
        <rFont val="Arial"/>
        <color rgb="FF000000"/>
        <sz val="6.0"/>
      </rPr>
      <t>92580</t>
    </r>
  </si>
  <si>
    <r>
      <rPr>
        <rFont val="Arial"/>
        <color rgb="FF000000"/>
        <sz val="6.0"/>
      </rPr>
      <t>TRAMA DE AÇO COMPOSTA POR TERÇAS PARA TELHADOS DE ATÉ 2 ÁGUAS PARA TELHA ONDULADA DE FIBROCIMENTO, METÁLICA, PLÁSTICA OU TERMOACÚSTICA, INCLUSO TRANSPORTE VERTICAL.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</si>
  <si>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</si>
  <si>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</si>
  <si>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12.3</t>
    </r>
  </si>
  <si>
    <r>
      <rPr>
        <rFont val="Arial"/>
        <color rgb="FF000000"/>
        <sz val="6.0"/>
      </rPr>
      <t>00040784</t>
    </r>
  </si>
  <si>
    <r>
      <rPr>
        <rFont val="Arial"/>
        <color rgb="FF000000"/>
        <sz val="6.0"/>
      </rPr>
      <t>CALHA QUADRADA DE CHAPA DE ACO GALVANIZADA NUM 24, CORTE 100 CM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</si>
  <si>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</si>
  <si>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</si>
  <si>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12.4</t>
    </r>
  </si>
  <si>
    <r>
      <rPr>
        <rFont val="Arial"/>
        <color rgb="FF000000"/>
        <sz val="6.0"/>
      </rPr>
      <t>101979</t>
    </r>
  </si>
  <si>
    <r>
      <rPr>
        <rFont val="Arial"/>
        <color rgb="FF000000"/>
        <sz val="6.0"/>
      </rPr>
      <t>CHAPIM (RUFO CAPA) EM AÇO GALVANIZADO, CORTE 33. AF_11/2020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</si>
  <si>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</si>
  <si>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</si>
  <si>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12.5</t>
    </r>
  </si>
  <si>
    <r>
      <rPr>
        <rFont val="Arial"/>
        <color rgb="FF000000"/>
        <sz val="6.0"/>
      </rPr>
      <t>92620</t>
    </r>
  </si>
  <si>
    <r>
      <rPr>
        <rFont val="Arial"/>
        <color rgb="FF000000"/>
        <sz val="6.0"/>
      </rPr>
      <t>FABRICAÇÃO E INSTALAÇÃO DE TESOURA INTEIRA EM AÇO, VÃO DE 12 M, PARA TELHA ONDULADA DE FIBROCIMENTO, METÁLICA, PLÁSTICA OU TERMOACÚSTICA, INCLUSO IÇAMENTO.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</si>
  <si>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</si>
  <si>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</si>
  <si>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12.6</t>
    </r>
  </si>
  <si>
    <r>
      <rPr>
        <rFont val="Arial"/>
        <color rgb="FF000000"/>
        <sz val="6.0"/>
      </rPr>
      <t>92612</t>
    </r>
  </si>
  <si>
    <r>
      <rPr>
        <rFont val="Arial"/>
        <color rgb="FF000000"/>
        <sz val="6.0"/>
      </rPr>
      <t>FABRICAÇÃO E INSTALAÇÃO DE TESOURA INTEIRA EM AÇO, VÃO DE 8 M, PARA TELHA ONDULADA DE FIBROCIMENTO, METÁLICA, PLÁSTICA OU TERMOACÚSTICA, INCLUSO IÇAMENTO, INCLUSO IÇAMENTO.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</si>
  <si>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</si>
  <si>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</si>
  <si>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12.7</t>
    </r>
  </si>
  <si>
    <r>
      <rPr>
        <rFont val="Arial"/>
        <color rgb="FF000000"/>
        <sz val="6.0"/>
      </rPr>
      <t>00040783</t>
    </r>
  </si>
  <si>
    <r>
      <rPr>
        <rFont val="Arial"/>
        <color rgb="FF000000"/>
        <sz val="6.0"/>
      </rPr>
      <t>CALHA QUADRADA DE CHAPA DE ACO GALVANIZADA NUM 24, CORTE 50 CM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</si>
  <si>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</si>
  <si>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</si>
  <si>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12.8</t>
    </r>
  </si>
  <si>
    <r>
      <rPr>
        <rFont val="Arial"/>
        <color rgb="FF000000"/>
        <sz val="6.0"/>
      </rPr>
      <t>94216</t>
    </r>
  </si>
  <si>
    <r>
      <rPr>
        <rFont val="Arial"/>
        <color rgb="FF000000"/>
        <sz val="6.0"/>
      </rPr>
      <t>TELHAMENTO COM TELHA METÁLICA TERMOACÚSTICA E = 30 MM, COM ATÉ 2 ÁGUAS, INCLUSO IÇAMENTO.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</si>
  <si>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</si>
  <si>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</si>
  <si>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13</t>
    </r>
  </si>
  <si>
    <r>
      <rPr>
        <rFont val="Arial"/>
        <b/>
        <color rgb="FF000000"/>
        <sz val="6.0"/>
      </rPr>
      <t>PINTURAS</t>
    </r>
  </si>
  <si>
    <r>
      <rPr>
        <rFont val="Arial"/>
        <b/>
        <color rgb="FF000000"/>
        <sz val="6.0"/>
      </rPr>
      <t>13.1</t>
    </r>
  </si>
  <si>
    <r>
      <rPr>
        <rFont val="Arial"/>
        <b/>
        <color rgb="FF000000"/>
        <sz val="6.0"/>
      </rPr>
      <t>TETO</t>
    </r>
  </si>
  <si>
    <r>
      <rPr>
        <rFont val="Arial"/>
        <color rgb="FF000000"/>
        <sz val="6.0"/>
      </rPr>
      <t>13.1.1</t>
    </r>
  </si>
  <si>
    <r>
      <rPr>
        <rFont val="Arial"/>
        <color rgb="FF000000"/>
        <sz val="6.0"/>
      </rPr>
      <t>88494</t>
    </r>
  </si>
  <si>
    <r>
      <rPr>
        <rFont val="Arial"/>
        <color rgb="FF000000"/>
        <sz val="6.0"/>
      </rPr>
      <t>EMASSAMENTO COM MASSA LÁTEX, APLICAÇÃO EM TETO, UMA DEMÃO, LIXAMENTO MANUAL.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</si>
  <si>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</si>
  <si>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</si>
  <si>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13.1.2</t>
    </r>
  </si>
  <si>
    <r>
      <rPr>
        <rFont val="Arial"/>
        <color rgb="FF000000"/>
        <sz val="6.0"/>
      </rPr>
      <t>88484</t>
    </r>
  </si>
  <si>
    <r>
      <rPr>
        <rFont val="Arial"/>
        <color rgb="FF000000"/>
        <sz val="6.0"/>
      </rPr>
      <t>FUNDO SELADOR ACRÍLICO, APLICAÇÃO MANUAL EM TETO,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</si>
  <si>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</si>
  <si>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</si>
  <si>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13.1.3</t>
    </r>
  </si>
  <si>
    <r>
      <rPr>
        <rFont val="Arial"/>
        <color rgb="FF000000"/>
        <sz val="6.0"/>
      </rPr>
      <t>88488</t>
    </r>
  </si>
  <si>
    <r>
      <rPr>
        <rFont val="Arial"/>
        <color rgb="FF000000"/>
        <sz val="6.0"/>
      </rPr>
      <t>PINTURA LÁTEX ACRÍLICA PREMIUM, APLICAÇÃO MANUAL EM TETO,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</si>
  <si>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</si>
  <si>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</si>
  <si>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13.2</t>
    </r>
  </si>
  <si>
    <r>
      <rPr>
        <rFont val="Arial"/>
        <b/>
        <color rgb="FF000000"/>
        <sz val="6.0"/>
      </rPr>
      <t>PINTURA INTERNA</t>
    </r>
  </si>
  <si>
    <r>
      <rPr>
        <rFont val="Arial"/>
        <color rgb="FF000000"/>
        <sz val="6.0"/>
      </rPr>
      <t>13.2.1</t>
    </r>
  </si>
  <si>
    <r>
      <rPr>
        <rFont val="Arial"/>
        <color rgb="FF000000"/>
        <sz val="6.0"/>
      </rPr>
      <t>88485</t>
    </r>
  </si>
  <si>
    <r>
      <rPr>
        <rFont val="Arial"/>
        <color rgb="FF000000"/>
        <sz val="6.0"/>
      </rPr>
      <t>FUNDO SELADOR ACRÍLICO,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</si>
  <si>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</si>
  <si>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</si>
  <si>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13.2.2</t>
    </r>
  </si>
  <si>
    <r>
      <rPr>
        <rFont val="Arial"/>
        <color rgb="FF000000"/>
        <sz val="6.0"/>
      </rPr>
      <t>88495</t>
    </r>
  </si>
  <si>
    <r>
      <rPr>
        <rFont val="Arial"/>
        <color rgb="FF000000"/>
        <sz val="6.0"/>
      </rPr>
      <t>EMASSAMENTO COM MASSA LÁTEX, APLICAÇÃO EM PAREDE, UMA DEMÃO, LIXAMENTO MANUAL.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</si>
  <si>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</si>
  <si>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</si>
  <si>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13.2.3</t>
    </r>
  </si>
  <si>
    <r>
      <rPr>
        <rFont val="Arial"/>
        <color rgb="FF000000"/>
        <sz val="6.0"/>
      </rPr>
      <t>88489</t>
    </r>
  </si>
  <si>
    <r>
      <rPr>
        <rFont val="Arial"/>
        <color rgb="FF000000"/>
        <sz val="6.0"/>
      </rPr>
      <t>PINTURA LÁTEX ACRÍLICA PREMIUM, APLICAÇÃO MANUAL EM PAREDES, DUAS DEMÃOS.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</si>
  <si>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</si>
  <si>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</si>
  <si>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13.3</t>
    </r>
  </si>
  <si>
    <r>
      <rPr>
        <rFont val="Arial"/>
        <b/>
        <color rgb="FF000000"/>
        <sz val="6.0"/>
      </rPr>
      <t>PINTURA EXTERNA</t>
    </r>
  </si>
  <si>
    <r>
      <rPr>
        <rFont val="Arial"/>
        <color rgb="FF000000"/>
        <sz val="6.0"/>
      </rPr>
      <t>13.3.1</t>
    </r>
  </si>
  <si>
    <r>
      <rPr>
        <rFont val="Arial"/>
        <color rgb="FF000000"/>
        <sz val="6.0"/>
      </rPr>
      <t>88411</t>
    </r>
  </si>
  <si>
    <r>
      <rPr>
        <rFont val="Arial"/>
        <color rgb="FF000000"/>
        <sz val="6.0"/>
      </rPr>
      <t>APLICAÇÃO MANUAL DE FUNDO SELADOR ACRÍLICO EM PANOS COM PRESENÇA DE VÃOS DE EDIFÍCIOS DE MÚLTIPLOS PAVIMENTOS.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</si>
  <si>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</si>
  <si>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</si>
  <si>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13.3.2</t>
    </r>
  </si>
  <si>
    <r>
      <rPr>
        <rFont val="Arial"/>
        <color rgb="FF000000"/>
        <sz val="6.0"/>
      </rPr>
      <t>00041805</t>
    </r>
  </si>
  <si>
    <r>
      <rPr>
        <rFont val="Arial"/>
        <color rgb="FF000000"/>
        <sz val="6.0"/>
      </rPr>
      <t>LOCACAO DE ANDAIME SUSPENSO OU BALANCIM MANUAL, CAPACIDADE DE CARGA TOTAL DE APROXIMADAMENTE 250 KG/M2, PLATAFORMA DE 1,50 M X 0,80 M (C X L), CABO DE 45 M (2 equipamentos simultaneos / 2 meses)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</si>
  <si>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</si>
  <si>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MES</t>
    </r>
  </si>
  <si>
    <r>
      <rPr>
        <rFont val="Arial"/>
        <color rgb="FF000000"/>
        <sz val="6.0"/>
      </rPr>
      <t>13.3.3</t>
    </r>
  </si>
  <si>
    <r>
      <rPr>
        <rFont val="Arial"/>
        <color rgb="FF000000"/>
        <sz val="6.0"/>
      </rPr>
      <t>95622</t>
    </r>
  </si>
  <si>
    <r>
      <rPr>
        <rFont val="Arial"/>
        <color rgb="FF000000"/>
        <sz val="6.0"/>
      </rPr>
      <t>APLICAÇÃO MANUAL DE TINTA LÁTEX ACRÍLICA EM PANOS COM PRESENÇA DE VÃOS DE EDIFÍCIOS DE MÚLTIPLOS PAVIMENTOS,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</si>
  <si>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</si>
  <si>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</si>
  <si>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14</t>
    </r>
  </si>
  <si>
    <r>
      <rPr>
        <rFont val="Arial"/>
        <b/>
        <color rgb="FF000000"/>
        <sz val="6.0"/>
      </rPr>
      <t>INSTALAÇÕES ELÉTRICAS E LÓGICAS</t>
    </r>
  </si>
  <si>
    <r>
      <rPr>
        <rFont val="Arial"/>
        <b/>
        <color rgb="FF000000"/>
        <sz val="6.0"/>
      </rPr>
      <t>14.1</t>
    </r>
  </si>
  <si>
    <r>
      <rPr>
        <rFont val="Arial"/>
        <b/>
        <color rgb="FF000000"/>
        <sz val="6.0"/>
      </rPr>
      <t>INSTALAÇÕES ELÉTRICAS DE BAIXA TENSÃO</t>
    </r>
  </si>
  <si>
    <r>
      <rPr>
        <rFont val="Arial"/>
        <color rgb="FF000000"/>
        <sz val="6.0"/>
      </rPr>
      <t>14.1.1</t>
    </r>
  </si>
  <si>
    <r>
      <rPr>
        <rFont val="Arial"/>
        <color rgb="FF000000"/>
        <sz val="6.0"/>
      </rPr>
      <t>S160613</t>
    </r>
  </si>
  <si>
    <r>
      <rPr>
        <rFont val="Arial"/>
        <color rgb="FF000000"/>
        <sz val="6.0"/>
      </rPr>
      <t>Ponto para iluminação de emergência completo, inclusive bloco autônomo de iluminação 2x9W com tomada universal</t>
    </r>
  </si>
  <si>
    <r>
      <rPr>
        <rFont val="Arial"/>
        <color rgb="FF000000"/>
        <sz val="6.0"/>
      </rPr>
      <t>IOPES</t>
    </r>
  </si>
  <si>
    <r>
      <rPr>
        <rFont val="Arial"/>
        <color rgb="FF000000"/>
        <sz val="6.0"/>
      </rPr>
      <t>und</t>
    </r>
  </si>
  <si>
    <r>
      <rPr>
        <rFont val="Arial"/>
        <color rgb="FF000000"/>
        <sz val="6.0"/>
      </rPr>
      <t>14.1.2</t>
    </r>
  </si>
  <si>
    <r>
      <rPr>
        <rFont val="Arial"/>
        <color rgb="FF000000"/>
        <sz val="6.0"/>
      </rPr>
      <t>15.015.0020-0</t>
    </r>
  </si>
  <si>
    <r>
      <rPr>
        <rFont val="Arial"/>
        <color rgb="FF000000"/>
        <sz val="6.0"/>
      </rPr>
      <t>INSTALACAO DE PONTO DE LUZ, EMBUTIDO NA LAJE, EQUIVALENTE A 2VARAS DE ELETRODUTO DE PVC RIGIDO DE 3/4", 12, 00M DE FIO 2, 5MM2, CAIXAS, CONEXOES, LUVAS, CURVA E INTERRUPTOR DE EMBUTIR COMPLACA FOSFORESCENTE, INCLUSIVE ABERTURA E FECHAMENTO DE RASGOEM ALVENARIA</t>
    </r>
  </si>
  <si>
    <r>
      <rPr>
        <rFont val="Arial"/>
        <color rgb="FF000000"/>
        <sz val="6.0"/>
      </rPr>
      <t>EMOP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</si>
  <si>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</si>
  <si>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15</t>
    </r>
  </si>
  <si>
    <r>
      <rPr>
        <rFont val="Arial"/>
        <b/>
        <color rgb="FF000000"/>
        <sz val="6.0"/>
      </rPr>
      <t>SERVIÇOS COMPLEMENTARES</t>
    </r>
  </si>
  <si>
    <r>
      <rPr>
        <rFont val="Arial"/>
        <color rgb="FF000000"/>
        <sz val="6.0"/>
      </rPr>
      <t>15.1</t>
    </r>
  </si>
  <si>
    <r>
      <rPr>
        <rFont val="Arial"/>
        <color rgb="FF000000"/>
        <sz val="6.0"/>
      </rPr>
      <t>45245</t>
    </r>
  </si>
  <si>
    <r>
      <rPr>
        <rFont val="Arial"/>
        <color rgb="FF000000"/>
        <sz val="6.0"/>
      </rPr>
      <t>LIMPEZA GERAL - BDI = 26,24</t>
    </r>
  </si>
  <si>
    <r>
      <rPr>
        <rFont val="Arial"/>
        <color rgb="FF000000"/>
        <sz val="6.0"/>
      </rPr>
      <t>GOINFRA RODOV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</si>
  <si>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</si>
  <si>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5.0"/>
      </rPr>
      <t>VALOR BDI TOTAL:</t>
    </r>
  </si>
  <si>
    <r>
      <rPr>
        <rFont val="Arial"/>
        <b/>
        <color rgb="FF000000"/>
        <sz val="5.0"/>
      </rPr>
      <t>VALOR ORÇAMENTO:</t>
    </r>
  </si>
  <si>
    <r>
      <rPr>
        <rFont val="Arial"/>
        <b/>
        <color rgb="FF000000"/>
        <sz val="5.0"/>
      </rPr>
      <t>VALOR TOTAL:</t>
    </r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</si>
  <si>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</si>
  <si>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</si>
  <si>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</si>
  <si>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</si>
  <si>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</si>
  <si>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</si>
  <si>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</si>
  <si>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</si>
  <si>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9.0"/>
      </rPr>
      <t>MÊS 6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</si>
  <si>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</si>
  <si>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</si>
  <si>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SERVIÇOS INICIAIS</t>
    </r>
  </si>
  <si>
    <r>
      <rPr>
        <rFont val="SansSerif"/>
        <color rgb="FF000000"/>
        <sz val="7.0"/>
      </rPr>
      <t>2</t>
    </r>
  </si>
  <si>
    <r>
      <rPr>
        <rFont val="Arial"/>
        <color rgb="FF000000"/>
        <sz val="7.0"/>
      </rPr>
      <t>MOVIMENTAÇÃO DE TERRA</t>
    </r>
  </si>
  <si>
    <r>
      <rPr>
        <rFont val="SansSerif"/>
        <color rgb="FF000000"/>
        <sz val="7.0"/>
      </rPr>
      <t>3</t>
    </r>
  </si>
  <si>
    <r>
      <rPr>
        <rFont val="Arial"/>
        <color rgb="FF000000"/>
        <sz val="7.0"/>
      </rPr>
      <t>INFRAESTRUTURA</t>
    </r>
  </si>
  <si>
    <r>
      <rPr>
        <rFont val="SansSerif"/>
        <color rgb="FF000000"/>
        <sz val="7.0"/>
      </rPr>
      <t>4</t>
    </r>
  </si>
  <si>
    <r>
      <rPr>
        <rFont val="Arial"/>
        <color rgb="FF000000"/>
        <sz val="7.0"/>
      </rPr>
      <t>SUPERESTRUTURA</t>
    </r>
  </si>
  <si>
    <r>
      <rPr>
        <rFont val="SansSerif"/>
        <color rgb="FF000000"/>
        <sz val="7.0"/>
      </rPr>
      <t>5</t>
    </r>
  </si>
  <si>
    <r>
      <rPr>
        <rFont val="Arial"/>
        <color rgb="FF000000"/>
        <sz val="7.0"/>
      </rPr>
      <t>ALVENARIAS</t>
    </r>
  </si>
  <si>
    <r>
      <rPr>
        <rFont val="SansSerif"/>
        <color rgb="FF000000"/>
        <sz val="7.0"/>
      </rPr>
      <t>6</t>
    </r>
  </si>
  <si>
    <r>
      <rPr>
        <rFont val="Arial"/>
        <color rgb="FF000000"/>
        <sz val="7.0"/>
      </rPr>
      <t>REVESTIMENTOS</t>
    </r>
  </si>
  <si>
    <r>
      <rPr>
        <rFont val="SansSerif"/>
        <color rgb="FF000000"/>
        <sz val="7.0"/>
      </rPr>
      <t>7</t>
    </r>
  </si>
  <si>
    <r>
      <rPr>
        <rFont val="Arial"/>
        <color rgb="FF000000"/>
        <sz val="7.0"/>
      </rPr>
      <t>PISO E AZULEJO</t>
    </r>
  </si>
  <si>
    <r>
      <rPr>
        <rFont val="SansSerif"/>
        <color rgb="FF000000"/>
        <sz val="7.0"/>
      </rPr>
      <t>8</t>
    </r>
  </si>
  <si>
    <r>
      <rPr>
        <rFont val="Arial"/>
        <color rgb="FF000000"/>
        <sz val="7.0"/>
      </rPr>
      <t>FORRO DE GESSO</t>
    </r>
  </si>
  <si>
    <r>
      <rPr>
        <rFont val="SansSerif"/>
        <color rgb="FF000000"/>
        <sz val="7.0"/>
      </rPr>
      <t>9</t>
    </r>
  </si>
  <si>
    <r>
      <rPr>
        <rFont val="Arial"/>
        <color rgb="FF000000"/>
        <sz val="7.0"/>
      </rPr>
      <t>ESCADA</t>
    </r>
  </si>
  <si>
    <r>
      <rPr>
        <rFont val="SansSerif"/>
        <color rgb="FF000000"/>
        <sz val="7.0"/>
      </rPr>
      <t>10</t>
    </r>
  </si>
  <si>
    <r>
      <rPr>
        <rFont val="Arial"/>
        <color rgb="FF000000"/>
        <sz val="7.0"/>
      </rPr>
      <t>SOLEIRAS E PINGADEIRAS</t>
    </r>
  </si>
  <si>
    <r>
      <rPr>
        <rFont val="SansSerif"/>
        <color rgb="FF000000"/>
        <sz val="7.0"/>
      </rPr>
      <t>11</t>
    </r>
  </si>
  <si>
    <r>
      <rPr>
        <rFont val="Arial"/>
        <color rgb="FF000000"/>
        <sz val="7.0"/>
      </rPr>
      <t>ESQUADRIAS</t>
    </r>
  </si>
  <si>
    <r>
      <rPr>
        <rFont val="SansSerif"/>
        <color rgb="FF000000"/>
        <sz val="7.0"/>
      </rPr>
      <t>12</t>
    </r>
  </si>
  <si>
    <r>
      <rPr>
        <rFont val="Arial"/>
        <color rgb="FF000000"/>
        <sz val="7.0"/>
      </rPr>
      <t>COBERTURA</t>
    </r>
  </si>
  <si>
    <r>
      <rPr>
        <rFont val="SansSerif"/>
        <color rgb="FF000000"/>
        <sz val="7.0"/>
      </rPr>
      <t>13</t>
    </r>
  </si>
  <si>
    <r>
      <rPr>
        <rFont val="Arial"/>
        <color rgb="FF000000"/>
        <sz val="7.0"/>
      </rPr>
      <t>PINTURAS</t>
    </r>
  </si>
  <si>
    <r>
      <rPr>
        <rFont val="SansSerif"/>
        <color rgb="FF000000"/>
        <sz val="7.0"/>
      </rPr>
      <t>14</t>
    </r>
  </si>
  <si>
    <r>
      <rPr>
        <rFont val="Arial"/>
        <color rgb="FF000000"/>
        <sz val="7.0"/>
      </rPr>
      <t>INSTALAÇÕES ELÉTRICAS E LÓGICAS</t>
    </r>
  </si>
  <si>
    <r>
      <rPr>
        <rFont val="SansSerif"/>
        <color rgb="FF000000"/>
        <sz val="7.0"/>
      </rPr>
      <t>15</t>
    </r>
  </si>
  <si>
    <r>
      <rPr>
        <rFont val="Arial"/>
        <color rgb="FF000000"/>
        <sz val="7.0"/>
      </rPr>
      <t>SERVIÇOS COMPLEMENTARES</t>
    </r>
  </si>
  <si>
    <t>CRONOGRAMA FÍSICO-FINANCEIRO CONSIDERANDO O DESCONTO OFERTADO NA LICITAÇÃO DE:</t>
  </si>
  <si>
    <t>ITEM</t>
  </si>
  <si>
    <t>DESCRIÇÃO</t>
  </si>
  <si>
    <t>VALOR (R$)</t>
  </si>
  <si>
    <t>MÊS 1</t>
  </si>
  <si>
    <t>MÊS 2</t>
  </si>
  <si>
    <t>MÊS 3</t>
  </si>
  <si>
    <t>MÊS 4</t>
  </si>
  <si>
    <t>MÊS 5</t>
  </si>
  <si>
    <t>MÊS 6</t>
  </si>
  <si>
    <t>Total parcela</t>
  </si>
  <si>
    <t>1</t>
  </si>
  <si>
    <t>SERVIÇOS INICIAIS</t>
  </si>
  <si>
    <t>2</t>
  </si>
  <si>
    <t>MOVIMENTAÇÃO DE TERRA</t>
  </si>
  <si>
    <t>3</t>
  </si>
  <si>
    <t>INFRAESTRUTURA</t>
  </si>
  <si>
    <t>4</t>
  </si>
  <si>
    <t>SUPERESTRUTURA</t>
  </si>
  <si>
    <t>5</t>
  </si>
  <si>
    <t>ALVENARIAS</t>
  </si>
  <si>
    <t>6</t>
  </si>
  <si>
    <t>REVESTIMENTOS</t>
  </si>
  <si>
    <t>7</t>
  </si>
  <si>
    <t>PISO E AZULEJO</t>
  </si>
  <si>
    <t>8</t>
  </si>
  <si>
    <t>FORRO DE GESSO</t>
  </si>
  <si>
    <t>9</t>
  </si>
  <si>
    <t>ESCADA</t>
  </si>
  <si>
    <t>10</t>
  </si>
  <si>
    <t>SOLEIRAS E PINGADEIRAS</t>
  </si>
  <si>
    <t>11</t>
  </si>
  <si>
    <t>ESQUADRIAS</t>
  </si>
  <si>
    <t>12</t>
  </si>
  <si>
    <t>COBERTURA</t>
  </si>
  <si>
    <t>13</t>
  </si>
  <si>
    <t>PINTURAS</t>
  </si>
  <si>
    <t>14</t>
  </si>
  <si>
    <t>INSTALAÇÕES ELÉTRICAS E LÓGICAS</t>
  </si>
  <si>
    <t>15</t>
  </si>
  <si>
    <t>SERVIÇOS COMPLEMENTARES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</si>
</sst>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00_-;\-* #,##0.0000_-;_-* &quot;-&quot;??_-;_-@"/>
    <numFmt numFmtId="165" formatCode="_-[$R$-416]\ * #,##0.00_-;\-[$R$-416]\ * #,##0.00_-;_-[$R$-416]\ * &quot;-&quot;??_-;_-@"/>
    <numFmt numFmtId="166" formatCode="\R\$\ #,##0.00"/>
    <numFmt numFmtId="167" formatCode="\R\$\ ###,###,##0.00"/>
    <numFmt numFmtId="168" formatCode="#,##0.00%"/>
  </numFmts>
  <fonts count="24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FF0000"/>
      <name val="Calibri"/>
    </font>
    <font>
      <b/>
      <sz val="20.0"/>
      <color theme="1"/>
      <name val="Calibri"/>
    </font>
    <font>
      <b/>
      <sz val="7.0"/>
      <color rgb="FF000000"/>
      <name val="Arial"/>
    </font>
    <font>
      <b/>
      <sz val="14.0"/>
      <color rgb="FFFFFFFF"/>
      <name val="Calibri"/>
    </font>
    <font>
      <b/>
      <sz val="6.0"/>
      <color rgb="FF000000"/>
      <name val="Arial"/>
    </font>
    <font>
      <b/>
      <sz val="8.0"/>
      <color rgb="FF000000"/>
      <name val="Arial"/>
    </font>
    <font/>
    <font>
      <sz val="6.0"/>
      <color rgb="FF000000"/>
      <name val="Arial"/>
    </font>
    <font>
      <b/>
      <sz val="5.0"/>
      <color rgb="FF000000"/>
      <name val="Arial"/>
    </font>
    <font>
      <sz val="9.0"/>
      <color rgb="FF000000"/>
      <name val="SansSerif"/>
    </font>
    <font>
      <sz val="7.0"/>
      <color rgb="FF000000"/>
      <name val="SansSerif"/>
    </font>
    <font>
      <sz val="7.0"/>
      <color rgb="FF000000"/>
      <name val="Arial"/>
    </font>
    <font>
      <sz val="5.0"/>
      <color rgb="FF000000"/>
      <name val="Arial"/>
    </font>
    <font>
      <sz val="6.0"/>
      <color rgb="FF000000"/>
      <name val="SansSerif"/>
    </font>
    <font>
      <b/>
      <sz val="9.0"/>
      <color rgb="FFFF0000"/>
      <name val="Arial"/>
    </font>
    <font>
      <b/>
      <sz val="9.0"/>
      <color theme="1"/>
      <name val="Arial"/>
    </font>
    <font>
      <b/>
      <sz val="16.0"/>
      <color rgb="FFFF0000"/>
      <name val="Calibri"/>
    </font>
    <font>
      <b/>
      <sz val="14.0"/>
      <color theme="0"/>
      <name val="Calibri"/>
    </font>
    <font>
      <b/>
      <sz val="9.0"/>
      <color rgb="FF000000"/>
      <name val="SansSerif"/>
    </font>
    <font>
      <sz val="9.0"/>
      <color rgb="FF000000"/>
      <name val="Arial"/>
    </font>
    <font>
      <sz val="9.0"/>
      <color theme="1"/>
      <name val="Calibri"/>
    </font>
    <font>
      <b/>
      <sz val="9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C5E0B3"/>
        <bgColor rgb="FFC5E0B3"/>
      </patternFill>
    </fill>
    <fill>
      <patternFill patternType="solid">
        <fgColor rgb="FFDFDFDF"/>
        <bgColor rgb="FFDFDFDF"/>
      </patternFill>
    </fill>
    <fill>
      <patternFill patternType="solid">
        <fgColor rgb="FFDBE5F1"/>
        <bgColor rgb="FFDBE5F1"/>
      </patternFill>
    </fill>
  </fills>
  <borders count="2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10" xfId="0" applyAlignment="1" applyBorder="1" applyFill="1" applyFont="1" applyNumberFormat="1">
      <alignment horizontal="center" shrinkToFit="0" wrapText="1"/>
    </xf>
    <xf borderId="1" fillId="3" fontId="3" numFmtId="164" xfId="0" applyBorder="1" applyFill="1" applyFont="1" applyNumberFormat="1"/>
    <xf borderId="0" fillId="0" fontId="4" numFmtId="0" xfId="0" applyAlignment="1" applyFont="1">
      <alignment horizontal="right" shrinkToFit="0" vertical="center" wrapText="1"/>
    </xf>
    <xf borderId="2" fillId="4" fontId="5" numFmtId="10" xfId="0" applyAlignment="1" applyBorder="1" applyFill="1" applyFont="1" applyNumberFormat="1">
      <alignment horizontal="center"/>
    </xf>
    <xf borderId="3" fillId="3" fontId="3" numFmtId="165" xfId="0" applyBorder="1" applyFont="1" applyNumberFormat="1"/>
    <xf borderId="3" fillId="5" fontId="6" numFmtId="0" xfId="0" applyAlignment="1" applyBorder="1" applyFill="1" applyFont="1">
      <alignment horizontal="center" shrinkToFit="0" vertical="center" wrapText="1"/>
    </xf>
    <xf borderId="4" fillId="5" fontId="6" numFmtId="0" xfId="0" applyAlignment="1" applyBorder="1" applyFont="1">
      <alignment horizontal="center"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3" fillId="3" fontId="7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8" numFmtId="0" xfId="0" applyBorder="1" applyFont="1"/>
    <xf borderId="7" fillId="0" fontId="8" numFmtId="0" xfId="0" applyBorder="1" applyFont="1"/>
    <xf borderId="3" fillId="0" fontId="6" numFmtId="166" xfId="0" applyAlignment="1" applyBorder="1" applyFont="1" applyNumberFormat="1">
      <alignment horizontal="right" shrinkToFit="0" vertical="center" wrapText="1"/>
    </xf>
    <xf borderId="1" fillId="2" fontId="1" numFmtId="10" xfId="0" applyAlignment="1" applyBorder="1" applyFont="1" applyNumberFormat="1">
      <alignment horizontal="center"/>
    </xf>
    <xf borderId="1" fillId="6" fontId="1" numFmtId="165" xfId="0" applyBorder="1" applyFill="1" applyFont="1" applyNumberFormat="1"/>
    <xf borderId="3" fillId="0" fontId="9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3" fillId="0" fontId="9" numFmtId="4" xfId="0" applyAlignment="1" applyBorder="1" applyFont="1" applyNumberFormat="1">
      <alignment horizontal="right" shrinkToFit="0" vertical="center" wrapText="1"/>
    </xf>
    <xf borderId="3" fillId="0" fontId="9" numFmtId="166" xfId="0" applyAlignment="1" applyBorder="1" applyFont="1" applyNumberFormat="1">
      <alignment horizontal="right" shrinkToFit="0" vertical="center" wrapText="1"/>
    </xf>
    <xf borderId="3" fillId="0" fontId="9" numFmtId="167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1"/>
    </xf>
    <xf borderId="3" fillId="7" fontId="11" numFmtId="0" xfId="0" applyAlignment="1" applyBorder="1" applyFill="1" applyFont="1">
      <alignment horizontal="center" shrinkToFit="0" vertical="center" wrapText="1"/>
    </xf>
    <xf borderId="5" fillId="7" fontId="11" numFmtId="0" xfId="0" applyAlignment="1" applyBorder="1" applyFont="1">
      <alignment horizontal="center" shrinkToFit="0" vertical="center" wrapText="1"/>
    </xf>
    <xf borderId="3" fillId="7" fontId="12" numFmtId="0" xfId="0" applyAlignment="1" applyBorder="1" applyFont="1">
      <alignment horizontal="center" shrinkToFit="0" vertical="center" wrapText="1"/>
    </xf>
    <xf borderId="8" fillId="0" fontId="12" numFmtId="0" xfId="0" applyAlignment="1" applyBorder="1" applyFont="1">
      <alignment horizontal="left" shrinkToFit="0" vertical="center" wrapText="1"/>
    </xf>
    <xf borderId="8" fillId="0" fontId="13" numFmtId="0" xfId="0" applyAlignment="1" applyBorder="1" applyFont="1">
      <alignment horizontal="left" shrinkToFit="0" vertical="center" wrapText="1"/>
    </xf>
    <xf borderId="8" fillId="0" fontId="13" numFmtId="166" xfId="0" applyAlignment="1" applyBorder="1" applyFont="1" applyNumberFormat="1">
      <alignment horizontal="right" shrinkToFit="0" vertical="center" wrapText="1"/>
    </xf>
    <xf borderId="8" fillId="0" fontId="14" numFmtId="168" xfId="0" applyAlignment="1" applyBorder="1" applyFont="1" applyNumberFormat="1">
      <alignment horizontal="right" shrinkToFit="0" vertical="center" wrapText="1"/>
    </xf>
    <xf borderId="8" fillId="0" fontId="1" numFmtId="0" xfId="0" applyAlignment="1" applyBorder="1" applyFont="1">
      <alignment shrinkToFit="0" wrapText="1"/>
    </xf>
    <xf borderId="9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8" fillId="0" fontId="10" numFmtId="168" xfId="0" applyAlignment="1" applyBorder="1" applyFont="1" applyNumberFormat="1">
      <alignment horizontal="right" shrinkToFit="0" vertical="center" wrapText="1"/>
    </xf>
    <xf borderId="11" fillId="0" fontId="8" numFmtId="0" xfId="0" applyBorder="1" applyFont="1"/>
    <xf borderId="3" fillId="7" fontId="13" numFmtId="166" xfId="0" applyAlignment="1" applyBorder="1" applyFont="1" applyNumberFormat="1">
      <alignment horizontal="right" shrinkToFit="0" vertical="center" wrapText="1"/>
    </xf>
    <xf borderId="11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3" fillId="0" fontId="4" numFmtId="166" xfId="0" applyAlignment="1" applyBorder="1" applyFont="1" applyNumberFormat="1">
      <alignment horizontal="right" shrinkToFit="0" vertical="center" wrapText="1"/>
    </xf>
    <xf borderId="9" fillId="0" fontId="14" numFmtId="168" xfId="0" applyAlignment="1" applyBorder="1" applyFont="1" applyNumberFormat="1">
      <alignment horizontal="right" shrinkToFit="0" vertical="center" wrapText="1"/>
    </xf>
    <xf borderId="10" fillId="0" fontId="8" numFmtId="0" xfId="0" applyBorder="1" applyFont="1"/>
    <xf borderId="5" fillId="7" fontId="13" numFmtId="166" xfId="0" applyAlignment="1" applyBorder="1" applyFont="1" applyNumberFormat="1">
      <alignment horizontal="right" shrinkToFit="0" vertical="center" wrapText="1"/>
    </xf>
    <xf borderId="14" fillId="7" fontId="1" numFmtId="0" xfId="0" applyAlignment="1" applyBorder="1" applyFont="1">
      <alignment shrinkToFit="0" wrapText="1"/>
    </xf>
    <xf borderId="15" fillId="7" fontId="1" numFmtId="0" xfId="0" applyAlignment="1" applyBorder="1" applyFont="1">
      <alignment shrinkToFit="0" wrapText="1"/>
    </xf>
    <xf borderId="8" fillId="7" fontId="15" numFmtId="166" xfId="0" applyAlignment="1" applyBorder="1" applyFont="1" applyNumberFormat="1">
      <alignment horizontal="right" shrinkToFit="0" vertical="center" wrapText="1"/>
    </xf>
    <xf borderId="2" fillId="7" fontId="13" numFmtId="166" xfId="0" applyAlignment="1" applyBorder="1" applyFont="1" applyNumberFormat="1">
      <alignment horizontal="right" shrinkToFit="0" vertical="center" wrapText="1"/>
    </xf>
    <xf borderId="16" fillId="7" fontId="13" numFmtId="166" xfId="0" applyAlignment="1" applyBorder="1" applyFont="1" applyNumberFormat="1">
      <alignment horizontal="right" shrinkToFit="0" vertical="center" wrapText="1"/>
    </xf>
    <xf borderId="17" fillId="0" fontId="8" numFmtId="0" xfId="0" applyBorder="1" applyFont="1"/>
    <xf borderId="8" fillId="7" fontId="13" numFmtId="166" xfId="0" applyAlignment="1" applyBorder="1" applyFont="1" applyNumberFormat="1">
      <alignment horizontal="right" shrinkToFit="0" vertical="center" wrapText="1"/>
    </xf>
    <xf borderId="18" fillId="7" fontId="1" numFmtId="0" xfId="0" applyAlignment="1" applyBorder="1" applyFont="1">
      <alignment shrinkToFit="0" wrapText="1"/>
    </xf>
    <xf borderId="19" fillId="7" fontId="1" numFmtId="0" xfId="0" applyAlignment="1" applyBorder="1" applyFont="1">
      <alignment shrinkToFit="0" wrapText="1"/>
    </xf>
    <xf borderId="19" fillId="2" fontId="16" numFmtId="10" xfId="0" applyAlignment="1" applyBorder="1" applyFont="1" applyNumberFormat="1">
      <alignment horizontal="center" shrinkToFit="0" vertical="center" wrapText="1"/>
    </xf>
    <xf borderId="20" fillId="0" fontId="8" numFmtId="0" xfId="0" applyBorder="1" applyFont="1"/>
    <xf borderId="21" fillId="0" fontId="8" numFmtId="0" xfId="0" applyBorder="1" applyFont="1"/>
    <xf borderId="1" fillId="4" fontId="17" numFmtId="10" xfId="0" applyAlignment="1" applyBorder="1" applyFont="1" applyNumberFormat="1">
      <alignment horizontal="center" shrinkToFit="0" vertical="center" wrapText="1"/>
    </xf>
    <xf borderId="22" fillId="0" fontId="18" numFmtId="10" xfId="0" applyAlignment="1" applyBorder="1" applyFont="1" applyNumberFormat="1">
      <alignment horizontal="center" shrinkToFit="0" vertical="center" wrapText="1"/>
    </xf>
    <xf borderId="5" fillId="0" fontId="19" numFmtId="10" xfId="0" applyAlignment="1" applyBorder="1" applyFont="1" applyNumberFormat="1">
      <alignment horizontal="center"/>
    </xf>
    <xf borderId="3" fillId="8" fontId="20" numFmtId="0" xfId="0" applyAlignment="1" applyBorder="1" applyFill="1" applyFont="1">
      <alignment horizontal="center" shrinkToFit="0" vertical="center" wrapText="1"/>
    </xf>
    <xf borderId="5" fillId="8" fontId="20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left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0" fontId="21" numFmtId="166" xfId="0" applyAlignment="1" applyBorder="1" applyFont="1" applyNumberFormat="1">
      <alignment horizontal="right" shrinkToFit="0" vertical="center" wrapText="1"/>
    </xf>
    <xf borderId="8" fillId="0" fontId="21" numFmtId="168" xfId="0" applyAlignment="1" applyBorder="1" applyFont="1" applyNumberFormat="1">
      <alignment horizontal="right" shrinkToFit="0" vertical="center" wrapText="1"/>
    </xf>
    <xf borderId="8" fillId="0" fontId="22" numFmtId="0" xfId="0" applyAlignment="1" applyBorder="1" applyFont="1">
      <alignment shrinkToFit="0" wrapText="1"/>
    </xf>
    <xf borderId="9" fillId="0" fontId="22" numFmtId="0" xfId="0" applyAlignment="1" applyBorder="1" applyFont="1">
      <alignment shrinkToFit="0" wrapText="1"/>
    </xf>
    <xf borderId="10" fillId="0" fontId="22" numFmtId="0" xfId="0" applyAlignment="1" applyBorder="1" applyFont="1">
      <alignment shrinkToFit="0" wrapText="1"/>
    </xf>
    <xf borderId="8" fillId="0" fontId="23" numFmtId="168" xfId="0" applyAlignment="1" applyBorder="1" applyFont="1" applyNumberFormat="1">
      <alignment horizontal="right" shrinkToFit="0" vertical="center" wrapText="1"/>
    </xf>
    <xf borderId="3" fillId="8" fontId="21" numFmtId="166" xfId="0" applyAlignment="1" applyBorder="1" applyFont="1" applyNumberFormat="1">
      <alignment horizontal="right" shrinkToFit="0" vertical="center" wrapText="1"/>
    </xf>
    <xf borderId="11" fillId="0" fontId="22" numFmtId="0" xfId="0" applyAlignment="1" applyBorder="1" applyFont="1">
      <alignment shrinkToFit="0" wrapText="1"/>
    </xf>
    <xf borderId="12" fillId="0" fontId="22" numFmtId="0" xfId="0" applyAlignment="1" applyBorder="1" applyFont="1">
      <alignment shrinkToFit="0" wrapText="1"/>
    </xf>
    <xf borderId="13" fillId="0" fontId="22" numFmtId="0" xfId="0" applyAlignment="1" applyBorder="1" applyFont="1">
      <alignment shrinkToFit="0" wrapText="1"/>
    </xf>
    <xf borderId="3" fillId="0" fontId="23" numFmtId="166" xfId="0" applyAlignment="1" applyBorder="1" applyFont="1" applyNumberFormat="1">
      <alignment horizontal="right" shrinkToFit="0" vertical="center" wrapText="1"/>
    </xf>
    <xf borderId="9" fillId="0" fontId="21" numFmtId="168" xfId="0" applyAlignment="1" applyBorder="1" applyFont="1" applyNumberFormat="1">
      <alignment horizontal="right" shrinkToFit="0" vertical="center" wrapText="1"/>
    </xf>
    <xf borderId="5" fillId="8" fontId="21" numFmtId="166" xfId="0" applyAlignment="1" applyBorder="1" applyFont="1" applyNumberFormat="1">
      <alignment horizontal="right" shrinkToFit="0" vertical="center" wrapText="1"/>
    </xf>
    <xf borderId="14" fillId="8" fontId="22" numFmtId="0" xfId="0" applyAlignment="1" applyBorder="1" applyFont="1">
      <alignment shrinkToFit="0" wrapText="1"/>
    </xf>
    <xf borderId="15" fillId="8" fontId="22" numFmtId="0" xfId="0" applyAlignment="1" applyBorder="1" applyFont="1">
      <alignment shrinkToFit="0" wrapText="1"/>
    </xf>
    <xf borderId="8" fillId="8" fontId="17" numFmtId="166" xfId="0" applyAlignment="1" applyBorder="1" applyFont="1" applyNumberFormat="1">
      <alignment shrinkToFit="0" wrapText="1"/>
    </xf>
    <xf borderId="2" fillId="8" fontId="21" numFmtId="166" xfId="0" applyAlignment="1" applyBorder="1" applyFont="1" applyNumberFormat="1">
      <alignment horizontal="right" shrinkToFit="0" vertical="center" wrapText="1"/>
    </xf>
    <xf borderId="16" fillId="8" fontId="21" numFmtId="166" xfId="0" applyAlignment="1" applyBorder="1" applyFont="1" applyNumberFormat="1">
      <alignment horizontal="right" shrinkToFit="0" vertical="center" wrapText="1"/>
    </xf>
    <xf borderId="8" fillId="8" fontId="21" numFmtId="166" xfId="0" applyAlignment="1" applyBorder="1" applyFont="1" applyNumberFormat="1">
      <alignment horizontal="right" shrinkToFit="0" vertical="center" wrapText="1"/>
    </xf>
    <xf borderId="18" fillId="8" fontId="1" numFmtId="0" xfId="0" applyAlignment="1" applyBorder="1" applyFont="1">
      <alignment shrinkToFit="0" wrapText="1"/>
    </xf>
    <xf borderId="19" fillId="8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67625" cy="3200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86675" cy="32004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29"/>
    <col customWidth="1" min="3" max="3" width="42.71"/>
    <col customWidth="1" min="4" max="4" width="9.29"/>
    <col customWidth="1" min="5" max="5" width="8.29"/>
    <col customWidth="1" min="6" max="6" width="10.29"/>
    <col customWidth="1" min="7" max="8" width="12.43"/>
    <col customWidth="1" min="9" max="9" width="25.14"/>
    <col customWidth="1" min="10" max="10" width="27.29"/>
    <col customWidth="1" min="11" max="26" width="8.71"/>
  </cols>
  <sheetData>
    <row r="1" ht="252.0" customHeight="1">
      <c r="A1" s="1"/>
      <c r="I1" s="2" t="s">
        <v>0</v>
      </c>
      <c r="J1" s="3" t="s">
        <v>1</v>
      </c>
    </row>
    <row r="2" ht="25.5" customHeight="1">
      <c r="A2" s="1"/>
      <c r="B2" s="4" t="s">
        <v>2</v>
      </c>
      <c r="H2" s="1"/>
      <c r="I2" s="5">
        <v>0.0</v>
      </c>
      <c r="J2" s="6">
        <f>J148</f>
        <v>363881.41</v>
      </c>
    </row>
    <row r="3" ht="21.75" customHeight="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9" t="s">
        <v>11</v>
      </c>
      <c r="J3" s="10" t="s">
        <v>12</v>
      </c>
    </row>
    <row r="4" ht="19.5" customHeight="1">
      <c r="A4" s="11" t="s">
        <v>13</v>
      </c>
      <c r="B4" s="12" t="s">
        <v>14</v>
      </c>
      <c r="C4" s="13"/>
      <c r="D4" s="13"/>
      <c r="E4" s="13"/>
      <c r="F4" s="13"/>
      <c r="G4" s="14"/>
      <c r="H4" s="15">
        <v>21694.17</v>
      </c>
      <c r="I4" s="16">
        <f t="shared" ref="I4:I148" si="1">$I$2</f>
        <v>0</v>
      </c>
      <c r="J4" s="17">
        <f t="shared" ref="J4:J148" si="2">H4-(H4*I4)</f>
        <v>21694.17</v>
      </c>
    </row>
    <row r="5">
      <c r="A5" s="18" t="s">
        <v>15</v>
      </c>
      <c r="B5" s="19" t="s">
        <v>16</v>
      </c>
      <c r="C5" s="18" t="s">
        <v>17</v>
      </c>
      <c r="D5" s="19" t="s">
        <v>18</v>
      </c>
      <c r="E5" s="19" t="s">
        <v>19</v>
      </c>
      <c r="F5" s="20">
        <v>2.0</v>
      </c>
      <c r="G5" s="21">
        <v>567.71</v>
      </c>
      <c r="H5" s="22">
        <v>1135.42</v>
      </c>
      <c r="I5" s="16">
        <f t="shared" si="1"/>
        <v>0</v>
      </c>
      <c r="J5" s="17">
        <f t="shared" si="2"/>
        <v>1135.42</v>
      </c>
    </row>
    <row r="6">
      <c r="A6" s="18" t="s">
        <v>20</v>
      </c>
      <c r="B6" s="19" t="s">
        <v>21</v>
      </c>
      <c r="C6" s="18" t="s">
        <v>22</v>
      </c>
      <c r="D6" s="19" t="s">
        <v>23</v>
      </c>
      <c r="E6" s="19" t="s">
        <v>24</v>
      </c>
      <c r="F6" s="20">
        <v>6.0</v>
      </c>
      <c r="G6" s="21">
        <v>1543.58</v>
      </c>
      <c r="H6" s="22">
        <v>9261.48</v>
      </c>
      <c r="I6" s="16">
        <f t="shared" si="1"/>
        <v>0</v>
      </c>
      <c r="J6" s="17">
        <f t="shared" si="2"/>
        <v>9261.48</v>
      </c>
    </row>
    <row r="7">
      <c r="A7" s="18" t="s">
        <v>25</v>
      </c>
      <c r="B7" s="19" t="s">
        <v>26</v>
      </c>
      <c r="C7" s="18" t="s">
        <v>27</v>
      </c>
      <c r="D7" s="19" t="s">
        <v>28</v>
      </c>
      <c r="E7" s="19" t="s">
        <v>29</v>
      </c>
      <c r="F7" s="20">
        <v>60.0</v>
      </c>
      <c r="G7" s="21">
        <v>87.8</v>
      </c>
      <c r="H7" s="22">
        <v>5268.0</v>
      </c>
      <c r="I7" s="16">
        <f t="shared" si="1"/>
        <v>0</v>
      </c>
      <c r="J7" s="17">
        <f t="shared" si="2"/>
        <v>5268</v>
      </c>
    </row>
    <row r="8">
      <c r="A8" s="18" t="s">
        <v>30</v>
      </c>
      <c r="B8" s="19" t="s">
        <v>31</v>
      </c>
      <c r="C8" s="18" t="s">
        <v>32</v>
      </c>
      <c r="D8" s="19" t="s">
        <v>33</v>
      </c>
      <c r="E8" s="19" t="s">
        <v>34</v>
      </c>
      <c r="F8" s="20">
        <v>3.0</v>
      </c>
      <c r="G8" s="21">
        <v>395.49</v>
      </c>
      <c r="H8" s="22">
        <v>1186.47</v>
      </c>
      <c r="I8" s="16">
        <f t="shared" si="1"/>
        <v>0</v>
      </c>
      <c r="J8" s="17">
        <f t="shared" si="2"/>
        <v>1186.47</v>
      </c>
    </row>
    <row r="9">
      <c r="A9" s="18" t="s">
        <v>35</v>
      </c>
      <c r="B9" s="19" t="s">
        <v>36</v>
      </c>
      <c r="C9" s="18" t="s">
        <v>37</v>
      </c>
      <c r="D9" s="19" t="s">
        <v>38</v>
      </c>
      <c r="E9" s="19" t="s">
        <v>39</v>
      </c>
      <c r="F9" s="20">
        <v>100.12</v>
      </c>
      <c r="G9" s="21">
        <v>48.37</v>
      </c>
      <c r="H9" s="22">
        <v>4842.8</v>
      </c>
      <c r="I9" s="16">
        <f t="shared" si="1"/>
        <v>0</v>
      </c>
      <c r="J9" s="17">
        <f t="shared" si="2"/>
        <v>4842.8</v>
      </c>
    </row>
    <row r="10" ht="19.5" customHeight="1">
      <c r="A10" s="11" t="s">
        <v>40</v>
      </c>
      <c r="B10" s="12" t="s">
        <v>41</v>
      </c>
      <c r="C10" s="13"/>
      <c r="D10" s="13"/>
      <c r="E10" s="13"/>
      <c r="F10" s="13"/>
      <c r="G10" s="14"/>
      <c r="H10" s="15">
        <v>7618.01</v>
      </c>
      <c r="I10" s="16">
        <f t="shared" si="1"/>
        <v>0</v>
      </c>
      <c r="J10" s="17">
        <f t="shared" si="2"/>
        <v>7618.01</v>
      </c>
    </row>
    <row r="11">
      <c r="A11" s="18" t="s">
        <v>42</v>
      </c>
      <c r="B11" s="19" t="s">
        <v>43</v>
      </c>
      <c r="C11" s="18" t="s">
        <v>44</v>
      </c>
      <c r="D11" s="19" t="s">
        <v>45</v>
      </c>
      <c r="E11" s="19" t="s">
        <v>46</v>
      </c>
      <c r="F11" s="20">
        <v>8.0</v>
      </c>
      <c r="G11" s="21">
        <v>123.37</v>
      </c>
      <c r="H11" s="22">
        <v>986.96</v>
      </c>
      <c r="I11" s="16">
        <f t="shared" si="1"/>
        <v>0</v>
      </c>
      <c r="J11" s="17">
        <f t="shared" si="2"/>
        <v>986.96</v>
      </c>
    </row>
    <row r="12">
      <c r="A12" s="18" t="s">
        <v>47</v>
      </c>
      <c r="B12" s="19" t="s">
        <v>48</v>
      </c>
      <c r="C12" s="18" t="s">
        <v>49</v>
      </c>
      <c r="D12" s="19" t="s">
        <v>50</v>
      </c>
      <c r="E12" s="19" t="s">
        <v>51</v>
      </c>
      <c r="F12" s="20">
        <v>5.0</v>
      </c>
      <c r="G12" s="21">
        <v>36.55</v>
      </c>
      <c r="H12" s="22">
        <v>182.75</v>
      </c>
      <c r="I12" s="16">
        <f t="shared" si="1"/>
        <v>0</v>
      </c>
      <c r="J12" s="17">
        <f t="shared" si="2"/>
        <v>182.75</v>
      </c>
    </row>
    <row r="13">
      <c r="A13" s="18" t="s">
        <v>52</v>
      </c>
      <c r="B13" s="19" t="s">
        <v>53</v>
      </c>
      <c r="C13" s="18" t="s">
        <v>54</v>
      </c>
      <c r="D13" s="19" t="s">
        <v>55</v>
      </c>
      <c r="E13" s="19" t="s">
        <v>56</v>
      </c>
      <c r="F13" s="20">
        <v>5.0</v>
      </c>
      <c r="G13" s="21">
        <v>135.86</v>
      </c>
      <c r="H13" s="22">
        <v>679.3</v>
      </c>
      <c r="I13" s="16">
        <f t="shared" si="1"/>
        <v>0</v>
      </c>
      <c r="J13" s="17">
        <f t="shared" si="2"/>
        <v>679.3</v>
      </c>
    </row>
    <row r="14">
      <c r="A14" s="18" t="s">
        <v>57</v>
      </c>
      <c r="B14" s="19" t="s">
        <v>58</v>
      </c>
      <c r="C14" s="18" t="s">
        <v>59</v>
      </c>
      <c r="D14" s="19" t="s">
        <v>60</v>
      </c>
      <c r="E14" s="19" t="s">
        <v>61</v>
      </c>
      <c r="F14" s="20">
        <v>50.0</v>
      </c>
      <c r="G14" s="21">
        <v>115.38</v>
      </c>
      <c r="H14" s="22">
        <v>5769.0</v>
      </c>
      <c r="I14" s="16">
        <f t="shared" si="1"/>
        <v>0</v>
      </c>
      <c r="J14" s="17">
        <f t="shared" si="2"/>
        <v>5769</v>
      </c>
    </row>
    <row r="15" ht="19.5" customHeight="1">
      <c r="A15" s="11" t="s">
        <v>62</v>
      </c>
      <c r="B15" s="12" t="s">
        <v>63</v>
      </c>
      <c r="C15" s="13"/>
      <c r="D15" s="13"/>
      <c r="E15" s="13"/>
      <c r="F15" s="13"/>
      <c r="G15" s="14"/>
      <c r="H15" s="15">
        <v>26422.57</v>
      </c>
      <c r="I15" s="16">
        <f t="shared" si="1"/>
        <v>0</v>
      </c>
      <c r="J15" s="17">
        <f t="shared" si="2"/>
        <v>26422.57</v>
      </c>
    </row>
    <row r="16" ht="19.5" customHeight="1">
      <c r="A16" s="11" t="s">
        <v>64</v>
      </c>
      <c r="B16" s="12" t="s">
        <v>65</v>
      </c>
      <c r="C16" s="13"/>
      <c r="D16" s="13"/>
      <c r="E16" s="13"/>
      <c r="F16" s="13"/>
      <c r="G16" s="14"/>
      <c r="H16" s="15">
        <v>11296.97</v>
      </c>
      <c r="I16" s="16">
        <f t="shared" si="1"/>
        <v>0</v>
      </c>
      <c r="J16" s="17">
        <f t="shared" si="2"/>
        <v>11296.97</v>
      </c>
    </row>
    <row r="17">
      <c r="A17" s="18" t="s">
        <v>66</v>
      </c>
      <c r="B17" s="19" t="s">
        <v>67</v>
      </c>
      <c r="C17" s="18" t="s">
        <v>68</v>
      </c>
      <c r="D17" s="19" t="s">
        <v>69</v>
      </c>
      <c r="E17" s="19" t="s">
        <v>70</v>
      </c>
      <c r="F17" s="20">
        <v>3.0</v>
      </c>
      <c r="G17" s="21">
        <v>267.49</v>
      </c>
      <c r="H17" s="22">
        <v>802.47</v>
      </c>
      <c r="I17" s="16">
        <f t="shared" si="1"/>
        <v>0</v>
      </c>
      <c r="J17" s="17">
        <f t="shared" si="2"/>
        <v>802.47</v>
      </c>
    </row>
    <row r="18">
      <c r="A18" s="18" t="s">
        <v>71</v>
      </c>
      <c r="B18" s="19" t="s">
        <v>72</v>
      </c>
      <c r="C18" s="18" t="s">
        <v>73</v>
      </c>
      <c r="D18" s="19" t="s">
        <v>74</v>
      </c>
      <c r="E18" s="19" t="s">
        <v>75</v>
      </c>
      <c r="F18" s="20">
        <v>35.68</v>
      </c>
      <c r="G18" s="21">
        <v>90.47</v>
      </c>
      <c r="H18" s="22">
        <v>3227.97</v>
      </c>
      <c r="I18" s="16">
        <f t="shared" si="1"/>
        <v>0</v>
      </c>
      <c r="J18" s="17">
        <f t="shared" si="2"/>
        <v>3227.97</v>
      </c>
    </row>
    <row r="19">
      <c r="A19" s="18" t="s">
        <v>76</v>
      </c>
      <c r="B19" s="19" t="s">
        <v>77</v>
      </c>
      <c r="C19" s="18" t="s">
        <v>78</v>
      </c>
      <c r="D19" s="19" t="s">
        <v>79</v>
      </c>
      <c r="E19" s="19" t="s">
        <v>80</v>
      </c>
      <c r="F19" s="20">
        <v>4.17</v>
      </c>
      <c r="G19" s="21">
        <v>998.09</v>
      </c>
      <c r="H19" s="22">
        <v>4162.04</v>
      </c>
      <c r="I19" s="16">
        <f t="shared" si="1"/>
        <v>0</v>
      </c>
      <c r="J19" s="17">
        <f t="shared" si="2"/>
        <v>4162.04</v>
      </c>
    </row>
    <row r="20">
      <c r="A20" s="18" t="s">
        <v>81</v>
      </c>
      <c r="B20" s="19" t="s">
        <v>82</v>
      </c>
      <c r="C20" s="18" t="s">
        <v>83</v>
      </c>
      <c r="D20" s="19" t="s">
        <v>84</v>
      </c>
      <c r="E20" s="19" t="s">
        <v>85</v>
      </c>
      <c r="F20" s="20">
        <v>47.7</v>
      </c>
      <c r="G20" s="21">
        <v>26.14</v>
      </c>
      <c r="H20" s="22">
        <v>1246.88</v>
      </c>
      <c r="I20" s="16">
        <f t="shared" si="1"/>
        <v>0</v>
      </c>
      <c r="J20" s="17">
        <f t="shared" si="2"/>
        <v>1246.88</v>
      </c>
    </row>
    <row r="21" ht="15.75" customHeight="1">
      <c r="A21" s="18" t="s">
        <v>86</v>
      </c>
      <c r="B21" s="19" t="s">
        <v>87</v>
      </c>
      <c r="C21" s="18" t="s">
        <v>88</v>
      </c>
      <c r="D21" s="19" t="s">
        <v>89</v>
      </c>
      <c r="E21" s="19" t="s">
        <v>90</v>
      </c>
      <c r="F21" s="20">
        <v>11.6</v>
      </c>
      <c r="G21" s="21">
        <v>23.72</v>
      </c>
      <c r="H21" s="22">
        <v>275.15</v>
      </c>
      <c r="I21" s="16">
        <f t="shared" si="1"/>
        <v>0</v>
      </c>
      <c r="J21" s="17">
        <f t="shared" si="2"/>
        <v>275.15</v>
      </c>
    </row>
    <row r="22" ht="15.75" customHeight="1">
      <c r="A22" s="18" t="s">
        <v>91</v>
      </c>
      <c r="B22" s="19" t="s">
        <v>92</v>
      </c>
      <c r="C22" s="18" t="s">
        <v>93</v>
      </c>
      <c r="D22" s="19" t="s">
        <v>94</v>
      </c>
      <c r="E22" s="19" t="s">
        <v>95</v>
      </c>
      <c r="F22" s="20">
        <v>68.7</v>
      </c>
      <c r="G22" s="21">
        <v>18.85</v>
      </c>
      <c r="H22" s="22">
        <v>1295.0</v>
      </c>
      <c r="I22" s="16">
        <f t="shared" si="1"/>
        <v>0</v>
      </c>
      <c r="J22" s="17">
        <f t="shared" si="2"/>
        <v>1295</v>
      </c>
    </row>
    <row r="23" ht="15.75" customHeight="1">
      <c r="A23" s="18" t="s">
        <v>96</v>
      </c>
      <c r="B23" s="19" t="s">
        <v>97</v>
      </c>
      <c r="C23" s="18" t="s">
        <v>98</v>
      </c>
      <c r="D23" s="19" t="s">
        <v>99</v>
      </c>
      <c r="E23" s="19" t="s">
        <v>100</v>
      </c>
      <c r="F23" s="20">
        <v>0.0</v>
      </c>
      <c r="G23" s="21">
        <v>14.63</v>
      </c>
      <c r="H23" s="22">
        <v>0.0</v>
      </c>
      <c r="I23" s="16">
        <f t="shared" si="1"/>
        <v>0</v>
      </c>
      <c r="J23" s="17">
        <f t="shared" si="2"/>
        <v>0</v>
      </c>
    </row>
    <row r="24" ht="15.75" customHeight="1">
      <c r="A24" s="18" t="s">
        <v>101</v>
      </c>
      <c r="B24" s="19" t="s">
        <v>102</v>
      </c>
      <c r="C24" s="18" t="s">
        <v>103</v>
      </c>
      <c r="D24" s="19" t="s">
        <v>104</v>
      </c>
      <c r="E24" s="19" t="s">
        <v>105</v>
      </c>
      <c r="F24" s="20">
        <v>20.8</v>
      </c>
      <c r="G24" s="21">
        <v>13.82</v>
      </c>
      <c r="H24" s="22">
        <v>287.46</v>
      </c>
      <c r="I24" s="16">
        <f t="shared" si="1"/>
        <v>0</v>
      </c>
      <c r="J24" s="17">
        <f t="shared" si="2"/>
        <v>287.46</v>
      </c>
    </row>
    <row r="25" ht="19.5" customHeight="1">
      <c r="A25" s="11" t="s">
        <v>106</v>
      </c>
      <c r="B25" s="12" t="s">
        <v>107</v>
      </c>
      <c r="C25" s="13"/>
      <c r="D25" s="13"/>
      <c r="E25" s="13"/>
      <c r="F25" s="13"/>
      <c r="G25" s="14"/>
      <c r="H25" s="15">
        <v>15125.6</v>
      </c>
      <c r="I25" s="16">
        <f t="shared" si="1"/>
        <v>0</v>
      </c>
      <c r="J25" s="17">
        <f t="shared" si="2"/>
        <v>15125.6</v>
      </c>
    </row>
    <row r="26" ht="15.75" customHeight="1">
      <c r="A26" s="18" t="s">
        <v>108</v>
      </c>
      <c r="B26" s="19" t="s">
        <v>109</v>
      </c>
      <c r="C26" s="18" t="s">
        <v>110</v>
      </c>
      <c r="D26" s="19" t="s">
        <v>111</v>
      </c>
      <c r="E26" s="19" t="s">
        <v>112</v>
      </c>
      <c r="F26" s="20">
        <v>112.0</v>
      </c>
      <c r="G26" s="21">
        <v>135.05</v>
      </c>
      <c r="H26" s="22">
        <v>15125.6</v>
      </c>
      <c r="I26" s="16">
        <f t="shared" si="1"/>
        <v>0</v>
      </c>
      <c r="J26" s="17">
        <f t="shared" si="2"/>
        <v>15125.6</v>
      </c>
    </row>
    <row r="27" ht="19.5" customHeight="1">
      <c r="A27" s="11" t="s">
        <v>113</v>
      </c>
      <c r="B27" s="12" t="s">
        <v>114</v>
      </c>
      <c r="C27" s="13"/>
      <c r="D27" s="13"/>
      <c r="E27" s="13"/>
      <c r="F27" s="13"/>
      <c r="G27" s="14"/>
      <c r="H27" s="15">
        <v>87547.84</v>
      </c>
      <c r="I27" s="16">
        <f t="shared" si="1"/>
        <v>0</v>
      </c>
      <c r="J27" s="17">
        <f t="shared" si="2"/>
        <v>87547.84</v>
      </c>
    </row>
    <row r="28" ht="19.5" customHeight="1">
      <c r="A28" s="11" t="s">
        <v>115</v>
      </c>
      <c r="B28" s="12" t="s">
        <v>116</v>
      </c>
      <c r="C28" s="13"/>
      <c r="D28" s="13"/>
      <c r="E28" s="13"/>
      <c r="F28" s="13"/>
      <c r="G28" s="14"/>
      <c r="H28" s="15">
        <v>52991.33</v>
      </c>
      <c r="I28" s="16">
        <f t="shared" si="1"/>
        <v>0</v>
      </c>
      <c r="J28" s="17">
        <f t="shared" si="2"/>
        <v>52991.33</v>
      </c>
    </row>
    <row r="29" ht="19.5" customHeight="1">
      <c r="A29" s="11" t="s">
        <v>117</v>
      </c>
      <c r="B29" s="12" t="s">
        <v>118</v>
      </c>
      <c r="C29" s="13"/>
      <c r="D29" s="13"/>
      <c r="E29" s="13"/>
      <c r="F29" s="13"/>
      <c r="G29" s="14"/>
      <c r="H29" s="15">
        <v>3126.81</v>
      </c>
      <c r="I29" s="16">
        <f t="shared" si="1"/>
        <v>0</v>
      </c>
      <c r="J29" s="17">
        <f t="shared" si="2"/>
        <v>3126.81</v>
      </c>
    </row>
    <row r="30" ht="15.75" customHeight="1">
      <c r="A30" s="18" t="s">
        <v>119</v>
      </c>
      <c r="B30" s="19" t="s">
        <v>120</v>
      </c>
      <c r="C30" s="18" t="s">
        <v>121</v>
      </c>
      <c r="D30" s="19" t="s">
        <v>122</v>
      </c>
      <c r="E30" s="19" t="s">
        <v>123</v>
      </c>
      <c r="F30" s="20">
        <v>11.26</v>
      </c>
      <c r="G30" s="21">
        <v>78.11</v>
      </c>
      <c r="H30" s="22">
        <v>879.52</v>
      </c>
      <c r="I30" s="16">
        <f t="shared" si="1"/>
        <v>0</v>
      </c>
      <c r="J30" s="17">
        <f t="shared" si="2"/>
        <v>879.52</v>
      </c>
    </row>
    <row r="31" ht="15.75" customHeight="1">
      <c r="A31" s="18" t="s">
        <v>124</v>
      </c>
      <c r="B31" s="19" t="s">
        <v>125</v>
      </c>
      <c r="C31" s="18" t="s">
        <v>126</v>
      </c>
      <c r="D31" s="19" t="s">
        <v>127</v>
      </c>
      <c r="E31" s="19" t="s">
        <v>128</v>
      </c>
      <c r="F31" s="20">
        <v>0.9</v>
      </c>
      <c r="G31" s="21">
        <v>955.56</v>
      </c>
      <c r="H31" s="22">
        <v>860.0</v>
      </c>
      <c r="I31" s="16">
        <f t="shared" si="1"/>
        <v>0</v>
      </c>
      <c r="J31" s="17">
        <f t="shared" si="2"/>
        <v>860</v>
      </c>
    </row>
    <row r="32" ht="15.75" customHeight="1">
      <c r="A32" s="18" t="s">
        <v>129</v>
      </c>
      <c r="B32" s="19" t="s">
        <v>130</v>
      </c>
      <c r="C32" s="18" t="s">
        <v>131</v>
      </c>
      <c r="D32" s="19" t="s">
        <v>132</v>
      </c>
      <c r="E32" s="19" t="s">
        <v>133</v>
      </c>
      <c r="F32" s="20">
        <v>11.2</v>
      </c>
      <c r="G32" s="21">
        <v>22.1</v>
      </c>
      <c r="H32" s="22">
        <v>247.52</v>
      </c>
      <c r="I32" s="16">
        <f t="shared" si="1"/>
        <v>0</v>
      </c>
      <c r="J32" s="17">
        <f t="shared" si="2"/>
        <v>247.52</v>
      </c>
    </row>
    <row r="33" ht="15.75" customHeight="1">
      <c r="A33" s="18" t="s">
        <v>134</v>
      </c>
      <c r="B33" s="19" t="s">
        <v>135</v>
      </c>
      <c r="C33" s="18" t="s">
        <v>136</v>
      </c>
      <c r="D33" s="19" t="s">
        <v>137</v>
      </c>
      <c r="E33" s="19" t="s">
        <v>138</v>
      </c>
      <c r="F33" s="20">
        <v>0.0</v>
      </c>
      <c r="G33" s="21">
        <v>20.66</v>
      </c>
      <c r="H33" s="22">
        <v>0.0</v>
      </c>
      <c r="I33" s="16">
        <f t="shared" si="1"/>
        <v>0</v>
      </c>
      <c r="J33" s="17">
        <f t="shared" si="2"/>
        <v>0</v>
      </c>
    </row>
    <row r="34" ht="15.75" customHeight="1">
      <c r="A34" s="18" t="s">
        <v>139</v>
      </c>
      <c r="B34" s="19" t="s">
        <v>140</v>
      </c>
      <c r="C34" s="18" t="s">
        <v>141</v>
      </c>
      <c r="D34" s="19" t="s">
        <v>142</v>
      </c>
      <c r="E34" s="19" t="s">
        <v>143</v>
      </c>
      <c r="F34" s="20">
        <v>39.0</v>
      </c>
      <c r="G34" s="21">
        <v>19.29</v>
      </c>
      <c r="H34" s="22">
        <v>752.31</v>
      </c>
      <c r="I34" s="16">
        <f t="shared" si="1"/>
        <v>0</v>
      </c>
      <c r="J34" s="17">
        <f t="shared" si="2"/>
        <v>752.31</v>
      </c>
    </row>
    <row r="35" ht="15.75" customHeight="1">
      <c r="A35" s="18" t="s">
        <v>144</v>
      </c>
      <c r="B35" s="19" t="s">
        <v>145</v>
      </c>
      <c r="C35" s="18" t="s">
        <v>146</v>
      </c>
      <c r="D35" s="19" t="s">
        <v>147</v>
      </c>
      <c r="E35" s="19" t="s">
        <v>148</v>
      </c>
      <c r="F35" s="20">
        <v>11.26</v>
      </c>
      <c r="G35" s="21">
        <v>34.41</v>
      </c>
      <c r="H35" s="22">
        <v>387.46</v>
      </c>
      <c r="I35" s="16">
        <f t="shared" si="1"/>
        <v>0</v>
      </c>
      <c r="J35" s="17">
        <f t="shared" si="2"/>
        <v>387.46</v>
      </c>
    </row>
    <row r="36" ht="19.5" customHeight="1">
      <c r="A36" s="11" t="s">
        <v>149</v>
      </c>
      <c r="B36" s="12" t="s">
        <v>150</v>
      </c>
      <c r="C36" s="13"/>
      <c r="D36" s="13"/>
      <c r="E36" s="13"/>
      <c r="F36" s="13"/>
      <c r="G36" s="14"/>
      <c r="H36" s="15">
        <v>19392.06</v>
      </c>
      <c r="I36" s="16">
        <f t="shared" si="1"/>
        <v>0</v>
      </c>
      <c r="J36" s="17">
        <f t="shared" si="2"/>
        <v>19392.06</v>
      </c>
    </row>
    <row r="37" ht="15.75" customHeight="1">
      <c r="A37" s="18" t="s">
        <v>151</v>
      </c>
      <c r="B37" s="19" t="s">
        <v>152</v>
      </c>
      <c r="C37" s="18" t="s">
        <v>153</v>
      </c>
      <c r="D37" s="19" t="s">
        <v>154</v>
      </c>
      <c r="E37" s="19" t="s">
        <v>155</v>
      </c>
      <c r="F37" s="20">
        <v>50.85</v>
      </c>
      <c r="G37" s="21">
        <v>193.38</v>
      </c>
      <c r="H37" s="22">
        <v>9833.37</v>
      </c>
      <c r="I37" s="16">
        <f t="shared" si="1"/>
        <v>0</v>
      </c>
      <c r="J37" s="17">
        <f t="shared" si="2"/>
        <v>9833.37</v>
      </c>
    </row>
    <row r="38" ht="15.75" customHeight="1">
      <c r="A38" s="18" t="s">
        <v>156</v>
      </c>
      <c r="B38" s="19" t="s">
        <v>157</v>
      </c>
      <c r="C38" s="18" t="s">
        <v>158</v>
      </c>
      <c r="D38" s="19" t="s">
        <v>159</v>
      </c>
      <c r="E38" s="19" t="s">
        <v>160</v>
      </c>
      <c r="F38" s="20">
        <v>61.8</v>
      </c>
      <c r="G38" s="21">
        <v>18.74</v>
      </c>
      <c r="H38" s="22">
        <v>1158.13</v>
      </c>
      <c r="I38" s="16">
        <f t="shared" si="1"/>
        <v>0</v>
      </c>
      <c r="J38" s="17">
        <f t="shared" si="2"/>
        <v>1158.13</v>
      </c>
    </row>
    <row r="39" ht="15.75" customHeight="1">
      <c r="A39" s="18" t="s">
        <v>161</v>
      </c>
      <c r="B39" s="19" t="s">
        <v>162</v>
      </c>
      <c r="C39" s="18" t="s">
        <v>163</v>
      </c>
      <c r="D39" s="19" t="s">
        <v>164</v>
      </c>
      <c r="E39" s="19" t="s">
        <v>165</v>
      </c>
      <c r="F39" s="20">
        <v>8.9</v>
      </c>
      <c r="G39" s="21">
        <v>17.83</v>
      </c>
      <c r="H39" s="22">
        <v>158.69</v>
      </c>
      <c r="I39" s="16">
        <f t="shared" si="1"/>
        <v>0</v>
      </c>
      <c r="J39" s="17">
        <f t="shared" si="2"/>
        <v>158.69</v>
      </c>
    </row>
    <row r="40" ht="15.75" customHeight="1">
      <c r="A40" s="18" t="s">
        <v>166</v>
      </c>
      <c r="B40" s="19" t="s">
        <v>167</v>
      </c>
      <c r="C40" s="18" t="s">
        <v>168</v>
      </c>
      <c r="D40" s="19" t="s">
        <v>169</v>
      </c>
      <c r="E40" s="19" t="s">
        <v>170</v>
      </c>
      <c r="F40" s="20">
        <v>44.3</v>
      </c>
      <c r="G40" s="21">
        <v>16.86</v>
      </c>
      <c r="H40" s="22">
        <v>746.9</v>
      </c>
      <c r="I40" s="16">
        <f t="shared" si="1"/>
        <v>0</v>
      </c>
      <c r="J40" s="17">
        <f t="shared" si="2"/>
        <v>746.9</v>
      </c>
    </row>
    <row r="41" ht="15.75" customHeight="1">
      <c r="A41" s="18" t="s">
        <v>171</v>
      </c>
      <c r="B41" s="19" t="s">
        <v>172</v>
      </c>
      <c r="C41" s="18" t="s">
        <v>173</v>
      </c>
      <c r="D41" s="19" t="s">
        <v>174</v>
      </c>
      <c r="E41" s="19" t="s">
        <v>175</v>
      </c>
      <c r="F41" s="20">
        <v>158.1</v>
      </c>
      <c r="G41" s="21">
        <v>15.08</v>
      </c>
      <c r="H41" s="22">
        <v>2384.15</v>
      </c>
      <c r="I41" s="16">
        <f t="shared" si="1"/>
        <v>0</v>
      </c>
      <c r="J41" s="17">
        <f t="shared" si="2"/>
        <v>2384.15</v>
      </c>
    </row>
    <row r="42" ht="15.75" customHeight="1">
      <c r="A42" s="18" t="s">
        <v>176</v>
      </c>
      <c r="B42" s="19" t="s">
        <v>177</v>
      </c>
      <c r="C42" s="18" t="s">
        <v>178</v>
      </c>
      <c r="D42" s="19" t="s">
        <v>179</v>
      </c>
      <c r="E42" s="19" t="s">
        <v>180</v>
      </c>
      <c r="F42" s="20">
        <v>13.0</v>
      </c>
      <c r="G42" s="21">
        <v>12.69</v>
      </c>
      <c r="H42" s="22">
        <v>164.97</v>
      </c>
      <c r="I42" s="16">
        <f t="shared" si="1"/>
        <v>0</v>
      </c>
      <c r="J42" s="17">
        <f t="shared" si="2"/>
        <v>164.97</v>
      </c>
    </row>
    <row r="43" ht="15.75" customHeight="1">
      <c r="A43" s="18" t="s">
        <v>181</v>
      </c>
      <c r="B43" s="19" t="s">
        <v>182</v>
      </c>
      <c r="C43" s="18" t="s">
        <v>183</v>
      </c>
      <c r="D43" s="19" t="s">
        <v>184</v>
      </c>
      <c r="E43" s="19" t="s">
        <v>185</v>
      </c>
      <c r="F43" s="20">
        <v>4.88</v>
      </c>
      <c r="G43" s="21">
        <v>887.87</v>
      </c>
      <c r="H43" s="22">
        <v>4332.81</v>
      </c>
      <c r="I43" s="16">
        <f t="shared" si="1"/>
        <v>0</v>
      </c>
      <c r="J43" s="17">
        <f t="shared" si="2"/>
        <v>4332.81</v>
      </c>
    </row>
    <row r="44" ht="15.75" customHeight="1">
      <c r="A44" s="18" t="s">
        <v>186</v>
      </c>
      <c r="B44" s="19" t="s">
        <v>187</v>
      </c>
      <c r="C44" s="18" t="s">
        <v>188</v>
      </c>
      <c r="D44" s="19" t="s">
        <v>189</v>
      </c>
      <c r="E44" s="19" t="s">
        <v>190</v>
      </c>
      <c r="F44" s="20">
        <v>49.8</v>
      </c>
      <c r="G44" s="21">
        <v>12.31</v>
      </c>
      <c r="H44" s="22">
        <v>613.04</v>
      </c>
      <c r="I44" s="16">
        <f t="shared" si="1"/>
        <v>0</v>
      </c>
      <c r="J44" s="17">
        <f t="shared" si="2"/>
        <v>613.04</v>
      </c>
    </row>
    <row r="45" ht="19.5" customHeight="1">
      <c r="A45" s="11" t="s">
        <v>191</v>
      </c>
      <c r="B45" s="12" t="s">
        <v>192</v>
      </c>
      <c r="C45" s="13"/>
      <c r="D45" s="13"/>
      <c r="E45" s="13"/>
      <c r="F45" s="13"/>
      <c r="G45" s="14"/>
      <c r="H45" s="15">
        <v>6724.69</v>
      </c>
      <c r="I45" s="16">
        <f t="shared" si="1"/>
        <v>0</v>
      </c>
      <c r="J45" s="17">
        <f t="shared" si="2"/>
        <v>6724.69</v>
      </c>
    </row>
    <row r="46" ht="15.75" customHeight="1">
      <c r="A46" s="18" t="s">
        <v>193</v>
      </c>
      <c r="B46" s="19" t="s">
        <v>194</v>
      </c>
      <c r="C46" s="18" t="s">
        <v>195</v>
      </c>
      <c r="D46" s="19" t="s">
        <v>196</v>
      </c>
      <c r="E46" s="19" t="s">
        <v>197</v>
      </c>
      <c r="F46" s="20">
        <v>19.51</v>
      </c>
      <c r="G46" s="21">
        <v>193.38</v>
      </c>
      <c r="H46" s="22">
        <v>3772.84</v>
      </c>
      <c r="I46" s="16">
        <f t="shared" si="1"/>
        <v>0</v>
      </c>
      <c r="J46" s="17">
        <f t="shared" si="2"/>
        <v>3772.84</v>
      </c>
    </row>
    <row r="47" ht="15.75" customHeight="1">
      <c r="A47" s="18" t="s">
        <v>198</v>
      </c>
      <c r="B47" s="19" t="s">
        <v>199</v>
      </c>
      <c r="C47" s="18" t="s">
        <v>200</v>
      </c>
      <c r="D47" s="19" t="s">
        <v>201</v>
      </c>
      <c r="E47" s="19" t="s">
        <v>202</v>
      </c>
      <c r="F47" s="20">
        <v>21.3</v>
      </c>
      <c r="G47" s="21">
        <v>18.74</v>
      </c>
      <c r="H47" s="22">
        <v>399.16</v>
      </c>
      <c r="I47" s="16">
        <f t="shared" si="1"/>
        <v>0</v>
      </c>
      <c r="J47" s="17">
        <f t="shared" si="2"/>
        <v>399.16</v>
      </c>
    </row>
    <row r="48" ht="15.75" customHeight="1">
      <c r="A48" s="18" t="s">
        <v>203</v>
      </c>
      <c r="B48" s="19" t="s">
        <v>204</v>
      </c>
      <c r="C48" s="18" t="s">
        <v>205</v>
      </c>
      <c r="D48" s="19" t="s">
        <v>206</v>
      </c>
      <c r="E48" s="19" t="s">
        <v>207</v>
      </c>
      <c r="F48" s="20">
        <v>0.4</v>
      </c>
      <c r="G48" s="21">
        <v>17.83</v>
      </c>
      <c r="H48" s="22">
        <v>7.13</v>
      </c>
      <c r="I48" s="16">
        <f t="shared" si="1"/>
        <v>0</v>
      </c>
      <c r="J48" s="17">
        <f t="shared" si="2"/>
        <v>7.13</v>
      </c>
    </row>
    <row r="49" ht="15.75" customHeight="1">
      <c r="A49" s="18" t="s">
        <v>208</v>
      </c>
      <c r="B49" s="19" t="s">
        <v>209</v>
      </c>
      <c r="C49" s="18" t="s">
        <v>210</v>
      </c>
      <c r="D49" s="19" t="s">
        <v>211</v>
      </c>
      <c r="E49" s="19" t="s">
        <v>212</v>
      </c>
      <c r="F49" s="20">
        <v>40.6</v>
      </c>
      <c r="G49" s="21">
        <v>12.69</v>
      </c>
      <c r="H49" s="22">
        <v>515.21</v>
      </c>
      <c r="I49" s="16">
        <f t="shared" si="1"/>
        <v>0</v>
      </c>
      <c r="J49" s="17">
        <f t="shared" si="2"/>
        <v>515.21</v>
      </c>
    </row>
    <row r="50" ht="15.75" customHeight="1">
      <c r="A50" s="18" t="s">
        <v>213</v>
      </c>
      <c r="B50" s="19" t="s">
        <v>214</v>
      </c>
      <c r="C50" s="18" t="s">
        <v>215</v>
      </c>
      <c r="D50" s="19" t="s">
        <v>216</v>
      </c>
      <c r="E50" s="19" t="s">
        <v>217</v>
      </c>
      <c r="F50" s="20">
        <v>1.7</v>
      </c>
      <c r="G50" s="21">
        <v>887.87</v>
      </c>
      <c r="H50" s="22">
        <v>1509.38</v>
      </c>
      <c r="I50" s="16">
        <f t="shared" si="1"/>
        <v>0</v>
      </c>
      <c r="J50" s="17">
        <f t="shared" si="2"/>
        <v>1509.38</v>
      </c>
    </row>
    <row r="51" ht="15.75" customHeight="1">
      <c r="A51" s="18" t="s">
        <v>218</v>
      </c>
      <c r="B51" s="19" t="s">
        <v>219</v>
      </c>
      <c r="C51" s="18" t="s">
        <v>220</v>
      </c>
      <c r="D51" s="19" t="s">
        <v>221</v>
      </c>
      <c r="E51" s="19" t="s">
        <v>222</v>
      </c>
      <c r="F51" s="20">
        <v>30.9</v>
      </c>
      <c r="G51" s="21">
        <v>16.86</v>
      </c>
      <c r="H51" s="22">
        <v>520.97</v>
      </c>
      <c r="I51" s="16">
        <f t="shared" si="1"/>
        <v>0</v>
      </c>
      <c r="J51" s="17">
        <f t="shared" si="2"/>
        <v>520.97</v>
      </c>
    </row>
    <row r="52" ht="19.5" customHeight="1">
      <c r="A52" s="11" t="s">
        <v>223</v>
      </c>
      <c r="B52" s="12" t="s">
        <v>224</v>
      </c>
      <c r="C52" s="13"/>
      <c r="D52" s="13"/>
      <c r="E52" s="13"/>
      <c r="F52" s="13"/>
      <c r="G52" s="14"/>
      <c r="H52" s="15">
        <v>13851.0</v>
      </c>
      <c r="I52" s="16">
        <f t="shared" si="1"/>
        <v>0</v>
      </c>
      <c r="J52" s="17">
        <f t="shared" si="2"/>
        <v>13851</v>
      </c>
    </row>
    <row r="53" ht="15.75" customHeight="1">
      <c r="A53" s="18" t="s">
        <v>225</v>
      </c>
      <c r="B53" s="19" t="s">
        <v>226</v>
      </c>
      <c r="C53" s="18" t="s">
        <v>227</v>
      </c>
      <c r="D53" s="19" t="s">
        <v>228</v>
      </c>
      <c r="E53" s="19" t="s">
        <v>229</v>
      </c>
      <c r="F53" s="20">
        <v>43.01</v>
      </c>
      <c r="G53" s="21">
        <v>193.38</v>
      </c>
      <c r="H53" s="22">
        <v>8317.27</v>
      </c>
      <c r="I53" s="16">
        <f t="shared" si="1"/>
        <v>0</v>
      </c>
      <c r="J53" s="17">
        <f t="shared" si="2"/>
        <v>8317.27</v>
      </c>
    </row>
    <row r="54" ht="15.75" customHeight="1">
      <c r="A54" s="18" t="s">
        <v>230</v>
      </c>
      <c r="B54" s="19" t="s">
        <v>231</v>
      </c>
      <c r="C54" s="18" t="s">
        <v>232</v>
      </c>
      <c r="D54" s="19" t="s">
        <v>233</v>
      </c>
      <c r="E54" s="19" t="s">
        <v>234</v>
      </c>
      <c r="F54" s="20">
        <v>42.7</v>
      </c>
      <c r="G54" s="21">
        <v>18.74</v>
      </c>
      <c r="H54" s="22">
        <v>800.2</v>
      </c>
      <c r="I54" s="16">
        <f t="shared" si="1"/>
        <v>0</v>
      </c>
      <c r="J54" s="17">
        <f t="shared" si="2"/>
        <v>800.2</v>
      </c>
    </row>
    <row r="55" ht="15.75" customHeight="1">
      <c r="A55" s="18" t="s">
        <v>235</v>
      </c>
      <c r="B55" s="19" t="s">
        <v>236</v>
      </c>
      <c r="C55" s="18" t="s">
        <v>237</v>
      </c>
      <c r="D55" s="19" t="s">
        <v>238</v>
      </c>
      <c r="E55" s="19" t="s">
        <v>239</v>
      </c>
      <c r="F55" s="20">
        <v>99.6</v>
      </c>
      <c r="G55" s="21">
        <v>16.86</v>
      </c>
      <c r="H55" s="22">
        <v>1679.26</v>
      </c>
      <c r="I55" s="16">
        <f t="shared" si="1"/>
        <v>0</v>
      </c>
      <c r="J55" s="17">
        <f t="shared" si="2"/>
        <v>1679.26</v>
      </c>
    </row>
    <row r="56" ht="15.75" customHeight="1">
      <c r="A56" s="18" t="s">
        <v>240</v>
      </c>
      <c r="B56" s="19" t="s">
        <v>241</v>
      </c>
      <c r="C56" s="18" t="s">
        <v>242</v>
      </c>
      <c r="D56" s="19" t="s">
        <v>243</v>
      </c>
      <c r="E56" s="19" t="s">
        <v>244</v>
      </c>
      <c r="F56" s="20">
        <v>0.0</v>
      </c>
      <c r="G56" s="21">
        <v>15.08</v>
      </c>
      <c r="H56" s="22">
        <v>0.0</v>
      </c>
      <c r="I56" s="16">
        <f t="shared" si="1"/>
        <v>0</v>
      </c>
      <c r="J56" s="17">
        <f t="shared" si="2"/>
        <v>0</v>
      </c>
    </row>
    <row r="57" ht="15.75" customHeight="1">
      <c r="A57" s="18" t="s">
        <v>245</v>
      </c>
      <c r="B57" s="19" t="s">
        <v>246</v>
      </c>
      <c r="C57" s="18" t="s">
        <v>247</v>
      </c>
      <c r="D57" s="19" t="s">
        <v>248</v>
      </c>
      <c r="E57" s="19" t="s">
        <v>249</v>
      </c>
      <c r="F57" s="20">
        <v>3.44</v>
      </c>
      <c r="G57" s="21">
        <v>887.87</v>
      </c>
      <c r="H57" s="22">
        <v>3054.27</v>
      </c>
      <c r="I57" s="16">
        <f t="shared" si="1"/>
        <v>0</v>
      </c>
      <c r="J57" s="17">
        <f t="shared" si="2"/>
        <v>3054.27</v>
      </c>
    </row>
    <row r="58" ht="19.5" customHeight="1">
      <c r="A58" s="11" t="s">
        <v>250</v>
      </c>
      <c r="B58" s="12" t="s">
        <v>251</v>
      </c>
      <c r="C58" s="13"/>
      <c r="D58" s="13"/>
      <c r="E58" s="13"/>
      <c r="F58" s="13"/>
      <c r="G58" s="14"/>
      <c r="H58" s="15">
        <v>9896.77</v>
      </c>
      <c r="I58" s="16">
        <f t="shared" si="1"/>
        <v>0</v>
      </c>
      <c r="J58" s="17">
        <f t="shared" si="2"/>
        <v>9896.77</v>
      </c>
    </row>
    <row r="59" ht="15.75" customHeight="1">
      <c r="A59" s="18" t="s">
        <v>252</v>
      </c>
      <c r="B59" s="19" t="s">
        <v>253</v>
      </c>
      <c r="C59" s="18" t="s">
        <v>254</v>
      </c>
      <c r="D59" s="19" t="s">
        <v>255</v>
      </c>
      <c r="E59" s="19" t="s">
        <v>256</v>
      </c>
      <c r="F59" s="20">
        <v>32.38</v>
      </c>
      <c r="G59" s="21">
        <v>193.38</v>
      </c>
      <c r="H59" s="22">
        <v>6261.64</v>
      </c>
      <c r="I59" s="16">
        <f t="shared" si="1"/>
        <v>0</v>
      </c>
      <c r="J59" s="17">
        <f t="shared" si="2"/>
        <v>6261.64</v>
      </c>
    </row>
    <row r="60" ht="15.75" customHeight="1">
      <c r="A60" s="18" t="s">
        <v>257</v>
      </c>
      <c r="B60" s="19" t="s">
        <v>258</v>
      </c>
      <c r="C60" s="18" t="s">
        <v>259</v>
      </c>
      <c r="D60" s="19" t="s">
        <v>260</v>
      </c>
      <c r="E60" s="19" t="s">
        <v>261</v>
      </c>
      <c r="F60" s="20">
        <v>1.94</v>
      </c>
      <c r="G60" s="21">
        <v>887.83</v>
      </c>
      <c r="H60" s="22">
        <v>1722.39</v>
      </c>
      <c r="I60" s="16">
        <f t="shared" si="1"/>
        <v>0</v>
      </c>
      <c r="J60" s="17">
        <f t="shared" si="2"/>
        <v>1722.39</v>
      </c>
    </row>
    <row r="61" ht="15.75" customHeight="1">
      <c r="A61" s="18" t="s">
        <v>262</v>
      </c>
      <c r="B61" s="19" t="s">
        <v>263</v>
      </c>
      <c r="C61" s="18" t="s">
        <v>264</v>
      </c>
      <c r="D61" s="19" t="s">
        <v>265</v>
      </c>
      <c r="E61" s="19" t="s">
        <v>266</v>
      </c>
      <c r="F61" s="20">
        <v>37.2</v>
      </c>
      <c r="G61" s="21">
        <v>18.74</v>
      </c>
      <c r="H61" s="22">
        <v>697.13</v>
      </c>
      <c r="I61" s="16">
        <f t="shared" si="1"/>
        <v>0</v>
      </c>
      <c r="J61" s="17">
        <f t="shared" si="2"/>
        <v>697.13</v>
      </c>
    </row>
    <row r="62" ht="15.75" customHeight="1">
      <c r="A62" s="18" t="s">
        <v>267</v>
      </c>
      <c r="B62" s="19" t="s">
        <v>268</v>
      </c>
      <c r="C62" s="18" t="s">
        <v>269</v>
      </c>
      <c r="D62" s="19" t="s">
        <v>270</v>
      </c>
      <c r="E62" s="19" t="s">
        <v>271</v>
      </c>
      <c r="F62" s="20">
        <v>72.1</v>
      </c>
      <c r="G62" s="21">
        <v>16.86</v>
      </c>
      <c r="H62" s="22">
        <v>1215.61</v>
      </c>
      <c r="I62" s="16">
        <f t="shared" si="1"/>
        <v>0</v>
      </c>
      <c r="J62" s="17">
        <f t="shared" si="2"/>
        <v>1215.61</v>
      </c>
    </row>
    <row r="63" ht="19.5" customHeight="1">
      <c r="A63" s="11" t="s">
        <v>272</v>
      </c>
      <c r="B63" s="12" t="s">
        <v>273</v>
      </c>
      <c r="C63" s="13"/>
      <c r="D63" s="13"/>
      <c r="E63" s="13"/>
      <c r="F63" s="13"/>
      <c r="G63" s="14"/>
      <c r="H63" s="15">
        <v>16209.03</v>
      </c>
      <c r="I63" s="16">
        <f t="shared" si="1"/>
        <v>0</v>
      </c>
      <c r="J63" s="17">
        <f t="shared" si="2"/>
        <v>16209.03</v>
      </c>
    </row>
    <row r="64" ht="19.5" customHeight="1">
      <c r="A64" s="11" t="s">
        <v>274</v>
      </c>
      <c r="B64" s="12" t="s">
        <v>275</v>
      </c>
      <c r="C64" s="13"/>
      <c r="D64" s="13"/>
      <c r="E64" s="13"/>
      <c r="F64" s="13"/>
      <c r="G64" s="14"/>
      <c r="H64" s="15">
        <v>16209.03</v>
      </c>
      <c r="I64" s="16">
        <f t="shared" si="1"/>
        <v>0</v>
      </c>
      <c r="J64" s="17">
        <f t="shared" si="2"/>
        <v>16209.03</v>
      </c>
    </row>
    <row r="65" ht="15.75" customHeight="1">
      <c r="A65" s="18" t="s">
        <v>276</v>
      </c>
      <c r="B65" s="19" t="s">
        <v>277</v>
      </c>
      <c r="C65" s="18" t="s">
        <v>278</v>
      </c>
      <c r="D65" s="19" t="s">
        <v>279</v>
      </c>
      <c r="E65" s="19" t="s">
        <v>280</v>
      </c>
      <c r="F65" s="20">
        <v>37.4</v>
      </c>
      <c r="G65" s="21">
        <v>18.02</v>
      </c>
      <c r="H65" s="22">
        <v>673.95</v>
      </c>
      <c r="I65" s="16">
        <f t="shared" si="1"/>
        <v>0</v>
      </c>
      <c r="J65" s="17">
        <f t="shared" si="2"/>
        <v>673.95</v>
      </c>
    </row>
    <row r="66" ht="15.75" customHeight="1">
      <c r="A66" s="18" t="s">
        <v>281</v>
      </c>
      <c r="B66" s="19" t="s">
        <v>282</v>
      </c>
      <c r="C66" s="18" t="s">
        <v>283</v>
      </c>
      <c r="D66" s="19" t="s">
        <v>284</v>
      </c>
      <c r="E66" s="19" t="s">
        <v>285</v>
      </c>
      <c r="F66" s="20">
        <v>22.8</v>
      </c>
      <c r="G66" s="21">
        <v>17.14</v>
      </c>
      <c r="H66" s="22">
        <v>390.79</v>
      </c>
      <c r="I66" s="16">
        <f t="shared" si="1"/>
        <v>0</v>
      </c>
      <c r="J66" s="17">
        <f t="shared" si="2"/>
        <v>390.79</v>
      </c>
    </row>
    <row r="67" ht="15.75" customHeight="1">
      <c r="A67" s="18" t="s">
        <v>286</v>
      </c>
      <c r="B67" s="19" t="s">
        <v>287</v>
      </c>
      <c r="C67" s="18" t="s">
        <v>288</v>
      </c>
      <c r="D67" s="19" t="s">
        <v>289</v>
      </c>
      <c r="E67" s="19" t="s">
        <v>290</v>
      </c>
      <c r="F67" s="20">
        <v>388.6</v>
      </c>
      <c r="G67" s="21">
        <v>16.24</v>
      </c>
      <c r="H67" s="22">
        <v>6310.86</v>
      </c>
      <c r="I67" s="16">
        <f t="shared" si="1"/>
        <v>0</v>
      </c>
      <c r="J67" s="17">
        <f t="shared" si="2"/>
        <v>6310.86</v>
      </c>
    </row>
    <row r="68" ht="15.75" customHeight="1">
      <c r="A68" s="18" t="s">
        <v>291</v>
      </c>
      <c r="B68" s="19" t="s">
        <v>292</v>
      </c>
      <c r="C68" s="18" t="s">
        <v>293</v>
      </c>
      <c r="D68" s="19" t="s">
        <v>294</v>
      </c>
      <c r="E68" s="19" t="s">
        <v>295</v>
      </c>
      <c r="F68" s="20">
        <v>10.68</v>
      </c>
      <c r="G68" s="21">
        <v>827.1</v>
      </c>
      <c r="H68" s="22">
        <v>8833.43</v>
      </c>
      <c r="I68" s="16">
        <f t="shared" si="1"/>
        <v>0</v>
      </c>
      <c r="J68" s="17">
        <f t="shared" si="2"/>
        <v>8833.43</v>
      </c>
    </row>
    <row r="69" ht="19.5" customHeight="1">
      <c r="A69" s="11" t="s">
        <v>296</v>
      </c>
      <c r="B69" s="12" t="s">
        <v>297</v>
      </c>
      <c r="C69" s="13"/>
      <c r="D69" s="13"/>
      <c r="E69" s="13"/>
      <c r="F69" s="13"/>
      <c r="G69" s="14"/>
      <c r="H69" s="15">
        <v>16272.42</v>
      </c>
      <c r="I69" s="16">
        <f t="shared" si="1"/>
        <v>0</v>
      </c>
      <c r="J69" s="17">
        <f t="shared" si="2"/>
        <v>16272.42</v>
      </c>
    </row>
    <row r="70" ht="15.75" customHeight="1">
      <c r="A70" s="18" t="s">
        <v>298</v>
      </c>
      <c r="B70" s="19" t="s">
        <v>299</v>
      </c>
      <c r="C70" s="18" t="s">
        <v>300</v>
      </c>
      <c r="D70" s="19" t="s">
        <v>301</v>
      </c>
      <c r="E70" s="19" t="s">
        <v>302</v>
      </c>
      <c r="F70" s="20">
        <v>66.24</v>
      </c>
      <c r="G70" s="21">
        <v>88.34</v>
      </c>
      <c r="H70" s="22">
        <v>5851.64</v>
      </c>
      <c r="I70" s="16">
        <f t="shared" si="1"/>
        <v>0</v>
      </c>
      <c r="J70" s="17">
        <f t="shared" si="2"/>
        <v>5851.64</v>
      </c>
    </row>
    <row r="71" ht="15.75" customHeight="1">
      <c r="A71" s="18" t="s">
        <v>303</v>
      </c>
      <c r="B71" s="19" t="s">
        <v>304</v>
      </c>
      <c r="C71" s="18" t="s">
        <v>305</v>
      </c>
      <c r="D71" s="19" t="s">
        <v>306</v>
      </c>
      <c r="E71" s="19" t="s">
        <v>307</v>
      </c>
      <c r="F71" s="20">
        <v>4.47</v>
      </c>
      <c r="G71" s="21">
        <v>887.75</v>
      </c>
      <c r="H71" s="22">
        <v>3968.24</v>
      </c>
      <c r="I71" s="16">
        <f t="shared" si="1"/>
        <v>0</v>
      </c>
      <c r="J71" s="17">
        <f t="shared" si="2"/>
        <v>3968.24</v>
      </c>
    </row>
    <row r="72" ht="15.75" customHeight="1">
      <c r="A72" s="18" t="s">
        <v>308</v>
      </c>
      <c r="B72" s="19" t="s">
        <v>309</v>
      </c>
      <c r="C72" s="18" t="s">
        <v>310</v>
      </c>
      <c r="D72" s="19" t="s">
        <v>311</v>
      </c>
      <c r="E72" s="19" t="s">
        <v>312</v>
      </c>
      <c r="F72" s="20">
        <v>112.8</v>
      </c>
      <c r="G72" s="21">
        <v>18.74</v>
      </c>
      <c r="H72" s="22">
        <v>2113.87</v>
      </c>
      <c r="I72" s="16">
        <f t="shared" si="1"/>
        <v>0</v>
      </c>
      <c r="J72" s="17">
        <f t="shared" si="2"/>
        <v>2113.87</v>
      </c>
    </row>
    <row r="73" ht="15.75" customHeight="1">
      <c r="A73" s="18" t="s">
        <v>313</v>
      </c>
      <c r="B73" s="19" t="s">
        <v>314</v>
      </c>
      <c r="C73" s="18" t="s">
        <v>315</v>
      </c>
      <c r="D73" s="19" t="s">
        <v>316</v>
      </c>
      <c r="E73" s="19" t="s">
        <v>317</v>
      </c>
      <c r="F73" s="20">
        <v>250.4</v>
      </c>
      <c r="G73" s="21">
        <v>15.08</v>
      </c>
      <c r="H73" s="22">
        <v>3776.03</v>
      </c>
      <c r="I73" s="16">
        <f t="shared" si="1"/>
        <v>0</v>
      </c>
      <c r="J73" s="17">
        <f t="shared" si="2"/>
        <v>3776.03</v>
      </c>
    </row>
    <row r="74" ht="15.75" customHeight="1">
      <c r="A74" s="18" t="s">
        <v>318</v>
      </c>
      <c r="B74" s="19" t="s">
        <v>319</v>
      </c>
      <c r="C74" s="18" t="s">
        <v>320</v>
      </c>
      <c r="D74" s="19" t="s">
        <v>321</v>
      </c>
      <c r="E74" s="19" t="s">
        <v>322</v>
      </c>
      <c r="F74" s="20">
        <v>12.9</v>
      </c>
      <c r="G74" s="21">
        <v>12.69</v>
      </c>
      <c r="H74" s="22">
        <v>163.7</v>
      </c>
      <c r="I74" s="16">
        <f t="shared" si="1"/>
        <v>0</v>
      </c>
      <c r="J74" s="17">
        <f t="shared" si="2"/>
        <v>163.7</v>
      </c>
    </row>
    <row r="75" ht="15.75" customHeight="1">
      <c r="A75" s="18" t="s">
        <v>323</v>
      </c>
      <c r="B75" s="19" t="s">
        <v>324</v>
      </c>
      <c r="C75" s="18" t="s">
        <v>325</v>
      </c>
      <c r="D75" s="19" t="s">
        <v>326</v>
      </c>
      <c r="E75" s="19" t="s">
        <v>327</v>
      </c>
      <c r="F75" s="20">
        <v>21.4</v>
      </c>
      <c r="G75" s="21">
        <v>12.31</v>
      </c>
      <c r="H75" s="22">
        <v>263.43</v>
      </c>
      <c r="I75" s="16">
        <f t="shared" si="1"/>
        <v>0</v>
      </c>
      <c r="J75" s="17">
        <f t="shared" si="2"/>
        <v>263.43</v>
      </c>
    </row>
    <row r="76" ht="15.75" customHeight="1">
      <c r="A76" s="18" t="s">
        <v>328</v>
      </c>
      <c r="B76" s="19" t="s">
        <v>329</v>
      </c>
      <c r="C76" s="18" t="s">
        <v>330</v>
      </c>
      <c r="D76" s="19" t="s">
        <v>331</v>
      </c>
      <c r="E76" s="19" t="s">
        <v>332</v>
      </c>
      <c r="F76" s="20">
        <v>7.6</v>
      </c>
      <c r="G76" s="21">
        <v>17.83</v>
      </c>
      <c r="H76" s="22">
        <v>135.51</v>
      </c>
      <c r="I76" s="16">
        <f t="shared" si="1"/>
        <v>0</v>
      </c>
      <c r="J76" s="17">
        <f t="shared" si="2"/>
        <v>135.51</v>
      </c>
    </row>
    <row r="77" ht="19.5" customHeight="1">
      <c r="A77" s="11" t="s">
        <v>333</v>
      </c>
      <c r="B77" s="12" t="s">
        <v>334</v>
      </c>
      <c r="C77" s="13"/>
      <c r="D77" s="13"/>
      <c r="E77" s="13"/>
      <c r="F77" s="13"/>
      <c r="G77" s="14"/>
      <c r="H77" s="15">
        <v>2075.06</v>
      </c>
      <c r="I77" s="16">
        <f t="shared" si="1"/>
        <v>0</v>
      </c>
      <c r="J77" s="17">
        <f t="shared" si="2"/>
        <v>2075.06</v>
      </c>
    </row>
    <row r="78" ht="15.75" customHeight="1">
      <c r="A78" s="18" t="s">
        <v>335</v>
      </c>
      <c r="B78" s="19" t="s">
        <v>336</v>
      </c>
      <c r="C78" s="18" t="s">
        <v>337</v>
      </c>
      <c r="D78" s="19" t="s">
        <v>338</v>
      </c>
      <c r="E78" s="19" t="s">
        <v>339</v>
      </c>
      <c r="F78" s="20">
        <v>2.2</v>
      </c>
      <c r="G78" s="21">
        <v>28.85</v>
      </c>
      <c r="H78" s="22">
        <v>63.47</v>
      </c>
      <c r="I78" s="16">
        <f t="shared" si="1"/>
        <v>0</v>
      </c>
      <c r="J78" s="17">
        <f t="shared" si="2"/>
        <v>63.47</v>
      </c>
    </row>
    <row r="79" ht="15.75" customHeight="1">
      <c r="A79" s="18" t="s">
        <v>340</v>
      </c>
      <c r="B79" s="19" t="s">
        <v>341</v>
      </c>
      <c r="C79" s="18" t="s">
        <v>342</v>
      </c>
      <c r="D79" s="19" t="s">
        <v>343</v>
      </c>
      <c r="E79" s="19" t="s">
        <v>344</v>
      </c>
      <c r="F79" s="20">
        <v>7.3</v>
      </c>
      <c r="G79" s="21">
        <v>26.35</v>
      </c>
      <c r="H79" s="22">
        <v>192.36</v>
      </c>
      <c r="I79" s="16">
        <f t="shared" si="1"/>
        <v>0</v>
      </c>
      <c r="J79" s="17">
        <f t="shared" si="2"/>
        <v>192.36</v>
      </c>
    </row>
    <row r="80" ht="15.75" customHeight="1">
      <c r="A80" s="18" t="s">
        <v>345</v>
      </c>
      <c r="B80" s="19" t="s">
        <v>346</v>
      </c>
      <c r="C80" s="18" t="s">
        <v>347</v>
      </c>
      <c r="D80" s="19" t="s">
        <v>348</v>
      </c>
      <c r="E80" s="19" t="s">
        <v>349</v>
      </c>
      <c r="F80" s="20">
        <v>0.6</v>
      </c>
      <c r="G80" s="21">
        <v>1050.35</v>
      </c>
      <c r="H80" s="22">
        <v>630.21</v>
      </c>
      <c r="I80" s="16">
        <f t="shared" si="1"/>
        <v>0</v>
      </c>
      <c r="J80" s="17">
        <f t="shared" si="2"/>
        <v>630.21</v>
      </c>
    </row>
    <row r="81" ht="15.75" customHeight="1">
      <c r="A81" s="18" t="s">
        <v>350</v>
      </c>
      <c r="B81" s="19" t="s">
        <v>351</v>
      </c>
      <c r="C81" s="18" t="s">
        <v>352</v>
      </c>
      <c r="D81" s="19" t="s">
        <v>353</v>
      </c>
      <c r="E81" s="19" t="s">
        <v>354</v>
      </c>
      <c r="F81" s="20">
        <v>5.72</v>
      </c>
      <c r="G81" s="21">
        <v>207.87</v>
      </c>
      <c r="H81" s="22">
        <v>1189.02</v>
      </c>
      <c r="I81" s="16">
        <f t="shared" si="1"/>
        <v>0</v>
      </c>
      <c r="J81" s="17">
        <f t="shared" si="2"/>
        <v>1189.02</v>
      </c>
    </row>
    <row r="82" ht="19.5" customHeight="1">
      <c r="A82" s="11" t="s">
        <v>355</v>
      </c>
      <c r="B82" s="12" t="s">
        <v>356</v>
      </c>
      <c r="C82" s="13"/>
      <c r="D82" s="13"/>
      <c r="E82" s="13"/>
      <c r="F82" s="13"/>
      <c r="G82" s="14"/>
      <c r="H82" s="15">
        <v>15007.76</v>
      </c>
      <c r="I82" s="16">
        <f t="shared" si="1"/>
        <v>0</v>
      </c>
      <c r="J82" s="17">
        <f t="shared" si="2"/>
        <v>15007.76</v>
      </c>
    </row>
    <row r="83" ht="15.75" customHeight="1">
      <c r="A83" s="18" t="s">
        <v>357</v>
      </c>
      <c r="B83" s="19" t="s">
        <v>358</v>
      </c>
      <c r="C83" s="18" t="s">
        <v>359</v>
      </c>
      <c r="D83" s="19" t="s">
        <v>360</v>
      </c>
      <c r="E83" s="19" t="s">
        <v>361</v>
      </c>
      <c r="F83" s="20">
        <v>35.5</v>
      </c>
      <c r="G83" s="21">
        <v>34.12</v>
      </c>
      <c r="H83" s="22">
        <v>1211.26</v>
      </c>
      <c r="I83" s="16">
        <f t="shared" si="1"/>
        <v>0</v>
      </c>
      <c r="J83" s="17">
        <f t="shared" si="2"/>
        <v>1211.26</v>
      </c>
    </row>
    <row r="84" ht="15.75" customHeight="1">
      <c r="A84" s="18" t="s">
        <v>362</v>
      </c>
      <c r="B84" s="19" t="s">
        <v>363</v>
      </c>
      <c r="C84" s="18" t="s">
        <v>364</v>
      </c>
      <c r="D84" s="19" t="s">
        <v>365</v>
      </c>
      <c r="E84" s="19" t="s">
        <v>366</v>
      </c>
      <c r="F84" s="20">
        <v>12.0</v>
      </c>
      <c r="G84" s="21">
        <v>75.39</v>
      </c>
      <c r="H84" s="22">
        <v>904.68</v>
      </c>
      <c r="I84" s="16">
        <f t="shared" si="1"/>
        <v>0</v>
      </c>
      <c r="J84" s="17">
        <f t="shared" si="2"/>
        <v>904.68</v>
      </c>
    </row>
    <row r="85" ht="15.75" customHeight="1">
      <c r="A85" s="18" t="s">
        <v>367</v>
      </c>
      <c r="B85" s="19" t="s">
        <v>368</v>
      </c>
      <c r="C85" s="18" t="s">
        <v>369</v>
      </c>
      <c r="D85" s="19" t="s">
        <v>370</v>
      </c>
      <c r="E85" s="19" t="s">
        <v>371</v>
      </c>
      <c r="F85" s="20">
        <v>11.36</v>
      </c>
      <c r="G85" s="21">
        <v>74.56</v>
      </c>
      <c r="H85" s="22">
        <v>847.0</v>
      </c>
      <c r="I85" s="16">
        <f t="shared" si="1"/>
        <v>0</v>
      </c>
      <c r="J85" s="17">
        <f t="shared" si="2"/>
        <v>847</v>
      </c>
    </row>
    <row r="86" ht="15.75" customHeight="1">
      <c r="A86" s="18" t="s">
        <v>372</v>
      </c>
      <c r="B86" s="19" t="s">
        <v>373</v>
      </c>
      <c r="C86" s="18" t="s">
        <v>374</v>
      </c>
      <c r="D86" s="19" t="s">
        <v>375</v>
      </c>
      <c r="E86" s="19" t="s">
        <v>376</v>
      </c>
      <c r="F86" s="20">
        <v>112.6</v>
      </c>
      <c r="G86" s="21">
        <v>106.97</v>
      </c>
      <c r="H86" s="22">
        <v>12044.82</v>
      </c>
      <c r="I86" s="16">
        <f t="shared" si="1"/>
        <v>0</v>
      </c>
      <c r="J86" s="17">
        <f t="shared" si="2"/>
        <v>12044.82</v>
      </c>
    </row>
    <row r="87" ht="19.5" customHeight="1">
      <c r="A87" s="11" t="s">
        <v>377</v>
      </c>
      <c r="B87" s="12" t="s">
        <v>378</v>
      </c>
      <c r="C87" s="13"/>
      <c r="D87" s="13"/>
      <c r="E87" s="13"/>
      <c r="F87" s="13"/>
      <c r="G87" s="14"/>
      <c r="H87" s="15">
        <v>19166.95</v>
      </c>
      <c r="I87" s="16">
        <f t="shared" si="1"/>
        <v>0</v>
      </c>
      <c r="J87" s="17">
        <f t="shared" si="2"/>
        <v>19166.95</v>
      </c>
    </row>
    <row r="88" ht="19.5" customHeight="1">
      <c r="A88" s="11" t="s">
        <v>379</v>
      </c>
      <c r="B88" s="12" t="s">
        <v>380</v>
      </c>
      <c r="C88" s="13"/>
      <c r="D88" s="13"/>
      <c r="E88" s="13"/>
      <c r="F88" s="13"/>
      <c r="G88" s="14"/>
      <c r="H88" s="15">
        <v>8649.57</v>
      </c>
      <c r="I88" s="16">
        <f t="shared" si="1"/>
        <v>0</v>
      </c>
      <c r="J88" s="17">
        <f t="shared" si="2"/>
        <v>8649.57</v>
      </c>
    </row>
    <row r="89" ht="15.75" customHeight="1">
      <c r="A89" s="18" t="s">
        <v>381</v>
      </c>
      <c r="B89" s="19" t="s">
        <v>382</v>
      </c>
      <c r="C89" s="18" t="s">
        <v>383</v>
      </c>
      <c r="D89" s="19" t="s">
        <v>384</v>
      </c>
      <c r="E89" s="19" t="s">
        <v>385</v>
      </c>
      <c r="F89" s="20">
        <v>103.6</v>
      </c>
      <c r="G89" s="21">
        <v>6.01</v>
      </c>
      <c r="H89" s="22">
        <v>622.64</v>
      </c>
      <c r="I89" s="16">
        <f t="shared" si="1"/>
        <v>0</v>
      </c>
      <c r="J89" s="17">
        <f t="shared" si="2"/>
        <v>622.64</v>
      </c>
    </row>
    <row r="90" ht="15.75" customHeight="1">
      <c r="A90" s="18" t="s">
        <v>386</v>
      </c>
      <c r="B90" s="19" t="s">
        <v>387</v>
      </c>
      <c r="C90" s="18" t="s">
        <v>388</v>
      </c>
      <c r="D90" s="19" t="s">
        <v>389</v>
      </c>
      <c r="E90" s="19" t="s">
        <v>390</v>
      </c>
      <c r="F90" s="20">
        <v>103.6</v>
      </c>
      <c r="G90" s="21">
        <v>35.72</v>
      </c>
      <c r="H90" s="22">
        <v>3700.59</v>
      </c>
      <c r="I90" s="16">
        <f t="shared" si="1"/>
        <v>0</v>
      </c>
      <c r="J90" s="17">
        <f t="shared" si="2"/>
        <v>3700.59</v>
      </c>
    </row>
    <row r="91" ht="15.75" customHeight="1">
      <c r="A91" s="18" t="s">
        <v>391</v>
      </c>
      <c r="B91" s="19" t="s">
        <v>392</v>
      </c>
      <c r="C91" s="18" t="s">
        <v>393</v>
      </c>
      <c r="D91" s="19" t="s">
        <v>394</v>
      </c>
      <c r="E91" s="19" t="s">
        <v>395</v>
      </c>
      <c r="F91" s="20">
        <v>103.6</v>
      </c>
      <c r="G91" s="21">
        <v>41.76</v>
      </c>
      <c r="H91" s="22">
        <v>4326.34</v>
      </c>
      <c r="I91" s="16">
        <f t="shared" si="1"/>
        <v>0</v>
      </c>
      <c r="J91" s="17">
        <f t="shared" si="2"/>
        <v>4326.34</v>
      </c>
    </row>
    <row r="92" ht="19.5" customHeight="1">
      <c r="A92" s="11" t="s">
        <v>396</v>
      </c>
      <c r="B92" s="12" t="s">
        <v>397</v>
      </c>
      <c r="C92" s="13"/>
      <c r="D92" s="13"/>
      <c r="E92" s="13"/>
      <c r="F92" s="13"/>
      <c r="G92" s="14"/>
      <c r="H92" s="15">
        <v>10517.38</v>
      </c>
      <c r="I92" s="16">
        <f t="shared" si="1"/>
        <v>0</v>
      </c>
      <c r="J92" s="17">
        <f t="shared" si="2"/>
        <v>10517.38</v>
      </c>
    </row>
    <row r="93" ht="15.75" customHeight="1">
      <c r="A93" s="18" t="s">
        <v>398</v>
      </c>
      <c r="B93" s="19" t="s">
        <v>399</v>
      </c>
      <c r="C93" s="18" t="s">
        <v>400</v>
      </c>
      <c r="D93" s="19" t="s">
        <v>401</v>
      </c>
      <c r="E93" s="19" t="s">
        <v>402</v>
      </c>
      <c r="F93" s="20">
        <v>137.5</v>
      </c>
      <c r="G93" s="21">
        <v>6.01</v>
      </c>
      <c r="H93" s="22">
        <v>826.38</v>
      </c>
      <c r="I93" s="16">
        <f t="shared" si="1"/>
        <v>0</v>
      </c>
      <c r="J93" s="17">
        <f t="shared" si="2"/>
        <v>826.38</v>
      </c>
    </row>
    <row r="94" ht="15.75" customHeight="1">
      <c r="A94" s="18" t="s">
        <v>403</v>
      </c>
      <c r="B94" s="19" t="s">
        <v>404</v>
      </c>
      <c r="C94" s="18" t="s">
        <v>405</v>
      </c>
      <c r="D94" s="19" t="s">
        <v>406</v>
      </c>
      <c r="E94" s="19" t="s">
        <v>407</v>
      </c>
      <c r="F94" s="20">
        <v>137.5</v>
      </c>
      <c r="G94" s="21">
        <v>70.48</v>
      </c>
      <c r="H94" s="22">
        <v>9691.0</v>
      </c>
      <c r="I94" s="16">
        <f t="shared" si="1"/>
        <v>0</v>
      </c>
      <c r="J94" s="17">
        <f t="shared" si="2"/>
        <v>9691</v>
      </c>
    </row>
    <row r="95" ht="19.5" customHeight="1">
      <c r="A95" s="11" t="s">
        <v>408</v>
      </c>
      <c r="B95" s="12" t="s">
        <v>409</v>
      </c>
      <c r="C95" s="13"/>
      <c r="D95" s="13"/>
      <c r="E95" s="13"/>
      <c r="F95" s="13"/>
      <c r="G95" s="14"/>
      <c r="H95" s="15">
        <v>70161.34</v>
      </c>
      <c r="I95" s="16">
        <f t="shared" si="1"/>
        <v>0</v>
      </c>
      <c r="J95" s="17">
        <f t="shared" si="2"/>
        <v>70161.34</v>
      </c>
    </row>
    <row r="96" ht="15.75" customHeight="1">
      <c r="A96" s="18" t="s">
        <v>410</v>
      </c>
      <c r="B96" s="19" t="s">
        <v>411</v>
      </c>
      <c r="C96" s="18" t="s">
        <v>412</v>
      </c>
      <c r="D96" s="19" t="s">
        <v>413</v>
      </c>
      <c r="E96" s="19" t="s">
        <v>414</v>
      </c>
      <c r="F96" s="20">
        <v>198.23</v>
      </c>
      <c r="G96" s="21">
        <v>68.42</v>
      </c>
      <c r="H96" s="22">
        <v>13562.9</v>
      </c>
      <c r="I96" s="16">
        <f t="shared" si="1"/>
        <v>0</v>
      </c>
      <c r="J96" s="17">
        <f t="shared" si="2"/>
        <v>13562.9</v>
      </c>
    </row>
    <row r="97" ht="15.75" customHeight="1">
      <c r="A97" s="18" t="s">
        <v>415</v>
      </c>
      <c r="B97" s="19" t="s">
        <v>416</v>
      </c>
      <c r="C97" s="18" t="s">
        <v>417</v>
      </c>
      <c r="D97" s="19" t="s">
        <v>418</v>
      </c>
      <c r="E97" s="19" t="s">
        <v>419</v>
      </c>
      <c r="F97" s="20">
        <v>62.0</v>
      </c>
      <c r="G97" s="21">
        <v>69.7</v>
      </c>
      <c r="H97" s="22">
        <v>4321.4</v>
      </c>
      <c r="I97" s="16">
        <f t="shared" si="1"/>
        <v>0</v>
      </c>
      <c r="J97" s="17">
        <f t="shared" si="2"/>
        <v>4321.4</v>
      </c>
    </row>
    <row r="98" ht="15.75" customHeight="1">
      <c r="A98" s="18" t="s">
        <v>420</v>
      </c>
      <c r="B98" s="19" t="s">
        <v>421</v>
      </c>
      <c r="C98" s="18" t="s">
        <v>422</v>
      </c>
      <c r="D98" s="19" t="s">
        <v>423</v>
      </c>
      <c r="E98" s="19" t="s">
        <v>424</v>
      </c>
      <c r="F98" s="20">
        <v>198.23</v>
      </c>
      <c r="G98" s="21">
        <v>256.42</v>
      </c>
      <c r="H98" s="22">
        <v>50830.14</v>
      </c>
      <c r="I98" s="16">
        <f t="shared" si="1"/>
        <v>0</v>
      </c>
      <c r="J98" s="17">
        <f t="shared" si="2"/>
        <v>50830.14</v>
      </c>
    </row>
    <row r="99" ht="15.75" customHeight="1">
      <c r="A99" s="18" t="s">
        <v>425</v>
      </c>
      <c r="B99" s="19" t="s">
        <v>426</v>
      </c>
      <c r="C99" s="18" t="s">
        <v>427</v>
      </c>
      <c r="D99" s="19" t="s">
        <v>428</v>
      </c>
      <c r="E99" s="19" t="s">
        <v>429</v>
      </c>
      <c r="F99" s="20">
        <v>8.12</v>
      </c>
      <c r="G99" s="21">
        <v>178.19</v>
      </c>
      <c r="H99" s="22">
        <v>1446.9</v>
      </c>
      <c r="I99" s="16">
        <f t="shared" si="1"/>
        <v>0</v>
      </c>
      <c r="J99" s="17">
        <f t="shared" si="2"/>
        <v>1446.9</v>
      </c>
    </row>
    <row r="100" ht="19.5" customHeight="1">
      <c r="A100" s="11" t="s">
        <v>430</v>
      </c>
      <c r="B100" s="12" t="s">
        <v>431</v>
      </c>
      <c r="C100" s="13"/>
      <c r="D100" s="13"/>
      <c r="E100" s="13"/>
      <c r="F100" s="13"/>
      <c r="G100" s="14"/>
      <c r="H100" s="15">
        <v>20893.45</v>
      </c>
      <c r="I100" s="16">
        <f t="shared" si="1"/>
        <v>0</v>
      </c>
      <c r="J100" s="17">
        <f t="shared" si="2"/>
        <v>20893.45</v>
      </c>
    </row>
    <row r="101" ht="15.75" customHeight="1">
      <c r="A101" s="18" t="s">
        <v>432</v>
      </c>
      <c r="B101" s="19" t="s">
        <v>433</v>
      </c>
      <c r="C101" s="18" t="s">
        <v>434</v>
      </c>
      <c r="D101" s="19" t="s">
        <v>435</v>
      </c>
      <c r="E101" s="19" t="s">
        <v>436</v>
      </c>
      <c r="F101" s="20">
        <v>97.77</v>
      </c>
      <c r="G101" s="21">
        <v>213.7</v>
      </c>
      <c r="H101" s="22">
        <v>20893.45</v>
      </c>
      <c r="I101" s="16">
        <f t="shared" si="1"/>
        <v>0</v>
      </c>
      <c r="J101" s="17">
        <f t="shared" si="2"/>
        <v>20893.45</v>
      </c>
    </row>
    <row r="102" ht="19.5" customHeight="1">
      <c r="A102" s="11" t="s">
        <v>437</v>
      </c>
      <c r="B102" s="12" t="s">
        <v>438</v>
      </c>
      <c r="C102" s="13"/>
      <c r="D102" s="13"/>
      <c r="E102" s="13"/>
      <c r="F102" s="13"/>
      <c r="G102" s="14"/>
      <c r="H102" s="15">
        <v>4298.21</v>
      </c>
      <c r="I102" s="16">
        <f t="shared" si="1"/>
        <v>0</v>
      </c>
      <c r="J102" s="17">
        <f t="shared" si="2"/>
        <v>4298.21</v>
      </c>
    </row>
    <row r="103" ht="15.75" customHeight="1">
      <c r="A103" s="18" t="s">
        <v>439</v>
      </c>
      <c r="B103" s="19" t="s">
        <v>440</v>
      </c>
      <c r="C103" s="18" t="s">
        <v>441</v>
      </c>
      <c r="D103" s="19" t="s">
        <v>442</v>
      </c>
      <c r="E103" s="19" t="s">
        <v>443</v>
      </c>
      <c r="F103" s="20">
        <v>7.0</v>
      </c>
      <c r="G103" s="21">
        <v>614.03</v>
      </c>
      <c r="H103" s="22">
        <v>4298.21</v>
      </c>
      <c r="I103" s="16">
        <f t="shared" si="1"/>
        <v>0</v>
      </c>
      <c r="J103" s="17">
        <f t="shared" si="2"/>
        <v>4298.21</v>
      </c>
    </row>
    <row r="104" ht="19.5" customHeight="1">
      <c r="A104" s="11" t="s">
        <v>444</v>
      </c>
      <c r="B104" s="12" t="s">
        <v>445</v>
      </c>
      <c r="C104" s="13"/>
      <c r="D104" s="13"/>
      <c r="E104" s="13"/>
      <c r="F104" s="13"/>
      <c r="G104" s="14"/>
      <c r="H104" s="15">
        <v>2397.29</v>
      </c>
      <c r="I104" s="16">
        <f t="shared" si="1"/>
        <v>0</v>
      </c>
      <c r="J104" s="17">
        <f t="shared" si="2"/>
        <v>2397.29</v>
      </c>
    </row>
    <row r="105" ht="15.75" customHeight="1">
      <c r="A105" s="18" t="s">
        <v>446</v>
      </c>
      <c r="B105" s="19" t="s">
        <v>447</v>
      </c>
      <c r="C105" s="18" t="s">
        <v>448</v>
      </c>
      <c r="D105" s="19" t="s">
        <v>449</v>
      </c>
      <c r="E105" s="19" t="s">
        <v>450</v>
      </c>
      <c r="F105" s="20">
        <v>3.5</v>
      </c>
      <c r="G105" s="21">
        <v>152.87</v>
      </c>
      <c r="H105" s="22">
        <v>535.05</v>
      </c>
      <c r="I105" s="16">
        <f t="shared" si="1"/>
        <v>0</v>
      </c>
      <c r="J105" s="17">
        <f t="shared" si="2"/>
        <v>535.05</v>
      </c>
    </row>
    <row r="106" ht="15.75" customHeight="1">
      <c r="A106" s="18" t="s">
        <v>451</v>
      </c>
      <c r="B106" s="19" t="s">
        <v>452</v>
      </c>
      <c r="C106" s="18" t="s">
        <v>453</v>
      </c>
      <c r="D106" s="19" t="s">
        <v>454</v>
      </c>
      <c r="E106" s="19" t="s">
        <v>455</v>
      </c>
      <c r="F106" s="20">
        <v>10.8</v>
      </c>
      <c r="G106" s="21">
        <v>172.43</v>
      </c>
      <c r="H106" s="22">
        <v>1862.24</v>
      </c>
      <c r="I106" s="16">
        <f t="shared" si="1"/>
        <v>0</v>
      </c>
      <c r="J106" s="17">
        <f t="shared" si="2"/>
        <v>1862.24</v>
      </c>
    </row>
    <row r="107" ht="19.5" customHeight="1">
      <c r="A107" s="11" t="s">
        <v>456</v>
      </c>
      <c r="B107" s="12" t="s">
        <v>457</v>
      </c>
      <c r="C107" s="13"/>
      <c r="D107" s="13"/>
      <c r="E107" s="13"/>
      <c r="F107" s="13"/>
      <c r="G107" s="14"/>
      <c r="H107" s="15">
        <v>15788.94</v>
      </c>
      <c r="I107" s="16">
        <f t="shared" si="1"/>
        <v>0</v>
      </c>
      <c r="J107" s="17">
        <f t="shared" si="2"/>
        <v>15788.94</v>
      </c>
    </row>
    <row r="108" ht="19.5" customHeight="1">
      <c r="A108" s="11" t="s">
        <v>458</v>
      </c>
      <c r="B108" s="12" t="s">
        <v>459</v>
      </c>
      <c r="C108" s="13"/>
      <c r="D108" s="13"/>
      <c r="E108" s="13"/>
      <c r="F108" s="13"/>
      <c r="G108" s="14"/>
      <c r="H108" s="15">
        <v>7861.76</v>
      </c>
      <c r="I108" s="16">
        <f t="shared" si="1"/>
        <v>0</v>
      </c>
      <c r="J108" s="17">
        <f t="shared" si="2"/>
        <v>7861.76</v>
      </c>
    </row>
    <row r="109" ht="19.5" customHeight="1">
      <c r="A109" s="11" t="s">
        <v>460</v>
      </c>
      <c r="B109" s="12" t="s">
        <v>461</v>
      </c>
      <c r="C109" s="13"/>
      <c r="D109" s="13"/>
      <c r="E109" s="13"/>
      <c r="F109" s="13"/>
      <c r="G109" s="14"/>
      <c r="H109" s="15">
        <v>7861.76</v>
      </c>
      <c r="I109" s="16">
        <f t="shared" si="1"/>
        <v>0</v>
      </c>
      <c r="J109" s="17">
        <f t="shared" si="2"/>
        <v>7861.76</v>
      </c>
    </row>
    <row r="110" ht="15.75" customHeight="1">
      <c r="A110" s="18" t="s">
        <v>462</v>
      </c>
      <c r="B110" s="19" t="s">
        <v>463</v>
      </c>
      <c r="C110" s="18" t="s">
        <v>464</v>
      </c>
      <c r="D110" s="19" t="s">
        <v>465</v>
      </c>
      <c r="E110" s="19" t="s">
        <v>466</v>
      </c>
      <c r="F110" s="20">
        <v>2.0</v>
      </c>
      <c r="G110" s="21">
        <v>260.19</v>
      </c>
      <c r="H110" s="22">
        <v>520.38</v>
      </c>
      <c r="I110" s="16">
        <f t="shared" si="1"/>
        <v>0</v>
      </c>
      <c r="J110" s="17">
        <f t="shared" si="2"/>
        <v>520.38</v>
      </c>
    </row>
    <row r="111" ht="15.75" customHeight="1">
      <c r="A111" s="18" t="s">
        <v>467</v>
      </c>
      <c r="B111" s="19" t="s">
        <v>468</v>
      </c>
      <c r="C111" s="18" t="s">
        <v>469</v>
      </c>
      <c r="D111" s="19" t="s">
        <v>470</v>
      </c>
      <c r="E111" s="19" t="s">
        <v>471</v>
      </c>
      <c r="F111" s="20">
        <v>7.0</v>
      </c>
      <c r="G111" s="21">
        <v>66.47</v>
      </c>
      <c r="H111" s="22">
        <v>465.29</v>
      </c>
      <c r="I111" s="16">
        <f t="shared" si="1"/>
        <v>0</v>
      </c>
      <c r="J111" s="17">
        <f t="shared" si="2"/>
        <v>465.29</v>
      </c>
    </row>
    <row r="112" ht="15.75" customHeight="1">
      <c r="A112" s="18" t="s">
        <v>472</v>
      </c>
      <c r="B112" s="19" t="s">
        <v>473</v>
      </c>
      <c r="C112" s="18" t="s">
        <v>474</v>
      </c>
      <c r="D112" s="19" t="s">
        <v>475</v>
      </c>
      <c r="E112" s="19" t="s">
        <v>476</v>
      </c>
      <c r="F112" s="20">
        <v>2.0</v>
      </c>
      <c r="G112" s="21">
        <v>2690.07</v>
      </c>
      <c r="H112" s="22">
        <v>5380.14</v>
      </c>
      <c r="I112" s="16">
        <f t="shared" si="1"/>
        <v>0</v>
      </c>
      <c r="J112" s="17">
        <f t="shared" si="2"/>
        <v>5380.14</v>
      </c>
    </row>
    <row r="113" ht="15.75" customHeight="1">
      <c r="A113" s="18" t="s">
        <v>477</v>
      </c>
      <c r="B113" s="19" t="s">
        <v>478</v>
      </c>
      <c r="C113" s="18" t="s">
        <v>479</v>
      </c>
      <c r="D113" s="19" t="s">
        <v>480</v>
      </c>
      <c r="E113" s="19" t="s">
        <v>481</v>
      </c>
      <c r="F113" s="20">
        <v>1.0</v>
      </c>
      <c r="G113" s="21">
        <v>1495.95</v>
      </c>
      <c r="H113" s="22">
        <v>1495.95</v>
      </c>
      <c r="I113" s="16">
        <f t="shared" si="1"/>
        <v>0</v>
      </c>
      <c r="J113" s="17">
        <f t="shared" si="2"/>
        <v>1495.95</v>
      </c>
    </row>
    <row r="114" ht="19.5" customHeight="1">
      <c r="A114" s="11" t="s">
        <v>482</v>
      </c>
      <c r="B114" s="12" t="s">
        <v>483</v>
      </c>
      <c r="C114" s="13"/>
      <c r="D114" s="13"/>
      <c r="E114" s="13"/>
      <c r="F114" s="13"/>
      <c r="G114" s="14"/>
      <c r="H114" s="15">
        <v>7927.18</v>
      </c>
      <c r="I114" s="16">
        <f t="shared" si="1"/>
        <v>0</v>
      </c>
      <c r="J114" s="17">
        <f t="shared" si="2"/>
        <v>7927.18</v>
      </c>
    </row>
    <row r="115" ht="15.75" customHeight="1">
      <c r="A115" s="18" t="s">
        <v>484</v>
      </c>
      <c r="B115" s="19" t="s">
        <v>485</v>
      </c>
      <c r="C115" s="18" t="s">
        <v>486</v>
      </c>
      <c r="D115" s="19" t="s">
        <v>487</v>
      </c>
      <c r="E115" s="19" t="s">
        <v>488</v>
      </c>
      <c r="F115" s="20">
        <v>24.0</v>
      </c>
      <c r="G115" s="21">
        <v>46.21</v>
      </c>
      <c r="H115" s="22">
        <v>1109.04</v>
      </c>
      <c r="I115" s="16">
        <f t="shared" si="1"/>
        <v>0</v>
      </c>
      <c r="J115" s="17">
        <f t="shared" si="2"/>
        <v>1109.04</v>
      </c>
    </row>
    <row r="116" ht="15.75" customHeight="1">
      <c r="A116" s="18" t="s">
        <v>489</v>
      </c>
      <c r="B116" s="19" t="s">
        <v>490</v>
      </c>
      <c r="C116" s="18" t="s">
        <v>491</v>
      </c>
      <c r="D116" s="19" t="s">
        <v>492</v>
      </c>
      <c r="E116" s="19" t="s">
        <v>493</v>
      </c>
      <c r="F116" s="20">
        <v>5.8</v>
      </c>
      <c r="G116" s="21">
        <v>1056.99</v>
      </c>
      <c r="H116" s="22">
        <v>6130.54</v>
      </c>
      <c r="I116" s="16">
        <f t="shared" si="1"/>
        <v>0</v>
      </c>
      <c r="J116" s="17">
        <f t="shared" si="2"/>
        <v>6130.54</v>
      </c>
    </row>
    <row r="117" ht="15.75" customHeight="1">
      <c r="A117" s="18" t="s">
        <v>494</v>
      </c>
      <c r="B117" s="19" t="s">
        <v>495</v>
      </c>
      <c r="C117" s="18" t="s">
        <v>496</v>
      </c>
      <c r="D117" s="19" t="s">
        <v>497</v>
      </c>
      <c r="E117" s="19" t="s">
        <v>498</v>
      </c>
      <c r="F117" s="20">
        <v>24.0</v>
      </c>
      <c r="G117" s="21">
        <v>28.65</v>
      </c>
      <c r="H117" s="22">
        <v>687.6</v>
      </c>
      <c r="I117" s="16">
        <f t="shared" si="1"/>
        <v>0</v>
      </c>
      <c r="J117" s="17">
        <f t="shared" si="2"/>
        <v>687.6</v>
      </c>
    </row>
    <row r="118" ht="19.5" customHeight="1">
      <c r="A118" s="11" t="s">
        <v>499</v>
      </c>
      <c r="B118" s="12" t="s">
        <v>500</v>
      </c>
      <c r="C118" s="13"/>
      <c r="D118" s="13"/>
      <c r="E118" s="13"/>
      <c r="F118" s="13"/>
      <c r="G118" s="14"/>
      <c r="H118" s="15">
        <v>49489.35</v>
      </c>
      <c r="I118" s="16">
        <f t="shared" si="1"/>
        <v>0</v>
      </c>
      <c r="J118" s="17">
        <f t="shared" si="2"/>
        <v>49489.35</v>
      </c>
    </row>
    <row r="119" ht="15.75" customHeight="1">
      <c r="A119" s="18" t="s">
        <v>501</v>
      </c>
      <c r="B119" s="19" t="s">
        <v>502</v>
      </c>
      <c r="C119" s="18" t="s">
        <v>503</v>
      </c>
      <c r="D119" s="19" t="s">
        <v>504</v>
      </c>
      <c r="E119" s="19" t="s">
        <v>505</v>
      </c>
      <c r="F119" s="20">
        <v>100.0</v>
      </c>
      <c r="G119" s="21">
        <v>15.0</v>
      </c>
      <c r="H119" s="22">
        <v>1500.0</v>
      </c>
      <c r="I119" s="16">
        <f t="shared" si="1"/>
        <v>0</v>
      </c>
      <c r="J119" s="17">
        <f t="shared" si="2"/>
        <v>1500</v>
      </c>
    </row>
    <row r="120" ht="15.75" customHeight="1">
      <c r="A120" s="18" t="s">
        <v>506</v>
      </c>
      <c r="B120" s="19" t="s">
        <v>507</v>
      </c>
      <c r="C120" s="18" t="s">
        <v>508</v>
      </c>
      <c r="D120" s="19" t="s">
        <v>509</v>
      </c>
      <c r="E120" s="19" t="s">
        <v>510</v>
      </c>
      <c r="F120" s="20">
        <v>96.0</v>
      </c>
      <c r="G120" s="21">
        <v>70.36</v>
      </c>
      <c r="H120" s="22">
        <v>6754.56</v>
      </c>
      <c r="I120" s="16">
        <f t="shared" si="1"/>
        <v>0</v>
      </c>
      <c r="J120" s="17">
        <f t="shared" si="2"/>
        <v>6754.56</v>
      </c>
    </row>
    <row r="121" ht="15.75" customHeight="1">
      <c r="A121" s="18" t="s">
        <v>511</v>
      </c>
      <c r="B121" s="19" t="s">
        <v>512</v>
      </c>
      <c r="C121" s="18" t="s">
        <v>513</v>
      </c>
      <c r="D121" s="19" t="s">
        <v>514</v>
      </c>
      <c r="E121" s="19" t="s">
        <v>515</v>
      </c>
      <c r="F121" s="20">
        <v>12.0</v>
      </c>
      <c r="G121" s="21">
        <v>124.29</v>
      </c>
      <c r="H121" s="22">
        <v>1491.48</v>
      </c>
      <c r="I121" s="16">
        <f t="shared" si="1"/>
        <v>0</v>
      </c>
      <c r="J121" s="17">
        <f t="shared" si="2"/>
        <v>1491.48</v>
      </c>
    </row>
    <row r="122" ht="15.75" customHeight="1">
      <c r="A122" s="18" t="s">
        <v>516</v>
      </c>
      <c r="B122" s="19" t="s">
        <v>517</v>
      </c>
      <c r="C122" s="18" t="s">
        <v>518</v>
      </c>
      <c r="D122" s="19" t="s">
        <v>519</v>
      </c>
      <c r="E122" s="19" t="s">
        <v>520</v>
      </c>
      <c r="F122" s="20">
        <v>48.4</v>
      </c>
      <c r="G122" s="21">
        <v>57.07</v>
      </c>
      <c r="H122" s="22">
        <v>2762.19</v>
      </c>
      <c r="I122" s="16">
        <f t="shared" si="1"/>
        <v>0</v>
      </c>
      <c r="J122" s="17">
        <f t="shared" si="2"/>
        <v>2762.19</v>
      </c>
    </row>
    <row r="123" ht="15.75" customHeight="1">
      <c r="A123" s="18" t="s">
        <v>521</v>
      </c>
      <c r="B123" s="19" t="s">
        <v>522</v>
      </c>
      <c r="C123" s="18" t="s">
        <v>523</v>
      </c>
      <c r="D123" s="19" t="s">
        <v>524</v>
      </c>
      <c r="E123" s="19" t="s">
        <v>525</v>
      </c>
      <c r="F123" s="20">
        <v>1.0</v>
      </c>
      <c r="G123" s="21">
        <v>3034.1</v>
      </c>
      <c r="H123" s="22">
        <v>3034.1</v>
      </c>
      <c r="I123" s="16">
        <f t="shared" si="1"/>
        <v>0</v>
      </c>
      <c r="J123" s="17">
        <f t="shared" si="2"/>
        <v>3034.1</v>
      </c>
    </row>
    <row r="124" ht="15.75" customHeight="1">
      <c r="A124" s="18" t="s">
        <v>526</v>
      </c>
      <c r="B124" s="19" t="s">
        <v>527</v>
      </c>
      <c r="C124" s="18" t="s">
        <v>528</v>
      </c>
      <c r="D124" s="19" t="s">
        <v>529</v>
      </c>
      <c r="E124" s="19" t="s">
        <v>530</v>
      </c>
      <c r="F124" s="20">
        <v>5.0</v>
      </c>
      <c r="G124" s="21">
        <v>2086.76</v>
      </c>
      <c r="H124" s="22">
        <v>10433.8</v>
      </c>
      <c r="I124" s="16">
        <f t="shared" si="1"/>
        <v>0</v>
      </c>
      <c r="J124" s="17">
        <f t="shared" si="2"/>
        <v>10433.8</v>
      </c>
    </row>
    <row r="125" ht="15.75" customHeight="1">
      <c r="A125" s="18" t="s">
        <v>531</v>
      </c>
      <c r="B125" s="19" t="s">
        <v>532</v>
      </c>
      <c r="C125" s="18" t="s">
        <v>533</v>
      </c>
      <c r="D125" s="19" t="s">
        <v>534</v>
      </c>
      <c r="E125" s="19" t="s">
        <v>535</v>
      </c>
      <c r="F125" s="20">
        <v>5.0</v>
      </c>
      <c r="G125" s="21">
        <v>63.54</v>
      </c>
      <c r="H125" s="22">
        <v>317.7</v>
      </c>
      <c r="I125" s="16">
        <f t="shared" si="1"/>
        <v>0</v>
      </c>
      <c r="J125" s="17">
        <f t="shared" si="2"/>
        <v>317.7</v>
      </c>
    </row>
    <row r="126" ht="15.75" customHeight="1">
      <c r="A126" s="18" t="s">
        <v>536</v>
      </c>
      <c r="B126" s="19" t="s">
        <v>537</v>
      </c>
      <c r="C126" s="18" t="s">
        <v>538</v>
      </c>
      <c r="D126" s="19" t="s">
        <v>539</v>
      </c>
      <c r="E126" s="19" t="s">
        <v>540</v>
      </c>
      <c r="F126" s="20">
        <v>96.0</v>
      </c>
      <c r="G126" s="21">
        <v>241.62</v>
      </c>
      <c r="H126" s="22">
        <v>23195.52</v>
      </c>
      <c r="I126" s="16">
        <f t="shared" si="1"/>
        <v>0</v>
      </c>
      <c r="J126" s="17">
        <f t="shared" si="2"/>
        <v>23195.52</v>
      </c>
    </row>
    <row r="127" ht="19.5" customHeight="1">
      <c r="A127" s="11" t="s">
        <v>541</v>
      </c>
      <c r="B127" s="12" t="s">
        <v>542</v>
      </c>
      <c r="C127" s="13"/>
      <c r="D127" s="13"/>
      <c r="E127" s="13"/>
      <c r="F127" s="13"/>
      <c r="G127" s="14"/>
      <c r="H127" s="15">
        <v>14944.05</v>
      </c>
      <c r="I127" s="16">
        <f t="shared" si="1"/>
        <v>0</v>
      </c>
      <c r="J127" s="17">
        <f t="shared" si="2"/>
        <v>14944.05</v>
      </c>
    </row>
    <row r="128" ht="19.5" customHeight="1">
      <c r="A128" s="11" t="s">
        <v>543</v>
      </c>
      <c r="B128" s="12" t="s">
        <v>544</v>
      </c>
      <c r="C128" s="13"/>
      <c r="D128" s="13"/>
      <c r="E128" s="13"/>
      <c r="F128" s="13"/>
      <c r="G128" s="14"/>
      <c r="H128" s="15">
        <v>5269.8</v>
      </c>
      <c r="I128" s="16">
        <f t="shared" si="1"/>
        <v>0</v>
      </c>
      <c r="J128" s="17">
        <f t="shared" si="2"/>
        <v>5269.8</v>
      </c>
    </row>
    <row r="129" ht="15.75" customHeight="1">
      <c r="A129" s="18" t="s">
        <v>545</v>
      </c>
      <c r="B129" s="19" t="s">
        <v>546</v>
      </c>
      <c r="C129" s="18" t="s">
        <v>547</v>
      </c>
      <c r="D129" s="19" t="s">
        <v>548</v>
      </c>
      <c r="E129" s="19" t="s">
        <v>549</v>
      </c>
      <c r="F129" s="20">
        <v>97.77</v>
      </c>
      <c r="G129" s="21">
        <v>27.55</v>
      </c>
      <c r="H129" s="22">
        <v>2693.56</v>
      </c>
      <c r="I129" s="16">
        <f t="shared" si="1"/>
        <v>0</v>
      </c>
      <c r="J129" s="17">
        <f t="shared" si="2"/>
        <v>2693.56</v>
      </c>
    </row>
    <row r="130" ht="15.75" customHeight="1">
      <c r="A130" s="18" t="s">
        <v>550</v>
      </c>
      <c r="B130" s="19" t="s">
        <v>551</v>
      </c>
      <c r="C130" s="18" t="s">
        <v>552</v>
      </c>
      <c r="D130" s="19" t="s">
        <v>553</v>
      </c>
      <c r="E130" s="19" t="s">
        <v>554</v>
      </c>
      <c r="F130" s="20">
        <v>97.77</v>
      </c>
      <c r="G130" s="21">
        <v>5.9</v>
      </c>
      <c r="H130" s="22">
        <v>576.84</v>
      </c>
      <c r="I130" s="16">
        <f t="shared" si="1"/>
        <v>0</v>
      </c>
      <c r="J130" s="17">
        <f t="shared" si="2"/>
        <v>576.84</v>
      </c>
    </row>
    <row r="131" ht="15.75" customHeight="1">
      <c r="A131" s="18" t="s">
        <v>555</v>
      </c>
      <c r="B131" s="19" t="s">
        <v>556</v>
      </c>
      <c r="C131" s="18" t="s">
        <v>557</v>
      </c>
      <c r="D131" s="19" t="s">
        <v>558</v>
      </c>
      <c r="E131" s="19" t="s">
        <v>559</v>
      </c>
      <c r="F131" s="20">
        <v>97.77</v>
      </c>
      <c r="G131" s="21">
        <v>20.45</v>
      </c>
      <c r="H131" s="22">
        <v>1999.4</v>
      </c>
      <c r="I131" s="16">
        <f t="shared" si="1"/>
        <v>0</v>
      </c>
      <c r="J131" s="17">
        <f t="shared" si="2"/>
        <v>1999.4</v>
      </c>
    </row>
    <row r="132" ht="19.5" customHeight="1">
      <c r="A132" s="11" t="s">
        <v>560</v>
      </c>
      <c r="B132" s="12" t="s">
        <v>561</v>
      </c>
      <c r="C132" s="13"/>
      <c r="D132" s="13"/>
      <c r="E132" s="13"/>
      <c r="F132" s="13"/>
      <c r="G132" s="14"/>
      <c r="H132" s="15">
        <v>3906.75</v>
      </c>
      <c r="I132" s="16">
        <f t="shared" si="1"/>
        <v>0</v>
      </c>
      <c r="J132" s="17">
        <f t="shared" si="2"/>
        <v>3906.75</v>
      </c>
    </row>
    <row r="133" ht="15.75" customHeight="1">
      <c r="A133" s="18" t="s">
        <v>562</v>
      </c>
      <c r="B133" s="19" t="s">
        <v>563</v>
      </c>
      <c r="C133" s="18" t="s">
        <v>564</v>
      </c>
      <c r="D133" s="19" t="s">
        <v>565</v>
      </c>
      <c r="E133" s="19" t="s">
        <v>566</v>
      </c>
      <c r="F133" s="20">
        <v>103.6</v>
      </c>
      <c r="G133" s="21">
        <v>4.7</v>
      </c>
      <c r="H133" s="22">
        <v>486.92</v>
      </c>
      <c r="I133" s="16">
        <f t="shared" si="1"/>
        <v>0</v>
      </c>
      <c r="J133" s="17">
        <f t="shared" si="2"/>
        <v>486.92</v>
      </c>
    </row>
    <row r="134" ht="15.75" customHeight="1">
      <c r="A134" s="18" t="s">
        <v>567</v>
      </c>
      <c r="B134" s="19" t="s">
        <v>568</v>
      </c>
      <c r="C134" s="18" t="s">
        <v>569</v>
      </c>
      <c r="D134" s="19" t="s">
        <v>570</v>
      </c>
      <c r="E134" s="19" t="s">
        <v>571</v>
      </c>
      <c r="F134" s="20">
        <v>103.6</v>
      </c>
      <c r="G134" s="21">
        <v>15.52</v>
      </c>
      <c r="H134" s="22">
        <v>1607.87</v>
      </c>
      <c r="I134" s="16">
        <f t="shared" si="1"/>
        <v>0</v>
      </c>
      <c r="J134" s="17">
        <f t="shared" si="2"/>
        <v>1607.87</v>
      </c>
    </row>
    <row r="135" ht="15.75" customHeight="1">
      <c r="A135" s="18" t="s">
        <v>572</v>
      </c>
      <c r="B135" s="19" t="s">
        <v>573</v>
      </c>
      <c r="C135" s="18" t="s">
        <v>574</v>
      </c>
      <c r="D135" s="19" t="s">
        <v>575</v>
      </c>
      <c r="E135" s="19" t="s">
        <v>576</v>
      </c>
      <c r="F135" s="20">
        <v>103.6</v>
      </c>
      <c r="G135" s="21">
        <v>17.49</v>
      </c>
      <c r="H135" s="22">
        <v>1811.96</v>
      </c>
      <c r="I135" s="16">
        <f t="shared" si="1"/>
        <v>0</v>
      </c>
      <c r="J135" s="17">
        <f t="shared" si="2"/>
        <v>1811.96</v>
      </c>
    </row>
    <row r="136" ht="19.5" customHeight="1">
      <c r="A136" s="11" t="s">
        <v>577</v>
      </c>
      <c r="B136" s="12" t="s">
        <v>578</v>
      </c>
      <c r="C136" s="13"/>
      <c r="D136" s="13"/>
      <c r="E136" s="13"/>
      <c r="F136" s="13"/>
      <c r="G136" s="14"/>
      <c r="H136" s="15">
        <v>5767.5</v>
      </c>
      <c r="I136" s="16">
        <f t="shared" si="1"/>
        <v>0</v>
      </c>
      <c r="J136" s="17">
        <f t="shared" si="2"/>
        <v>5767.5</v>
      </c>
    </row>
    <row r="137" ht="15.75" customHeight="1">
      <c r="A137" s="18" t="s">
        <v>579</v>
      </c>
      <c r="B137" s="19" t="s">
        <v>580</v>
      </c>
      <c r="C137" s="18" t="s">
        <v>581</v>
      </c>
      <c r="D137" s="19" t="s">
        <v>582</v>
      </c>
      <c r="E137" s="19" t="s">
        <v>583</v>
      </c>
      <c r="F137" s="20">
        <v>137.5</v>
      </c>
      <c r="G137" s="21">
        <v>5.09</v>
      </c>
      <c r="H137" s="22">
        <v>699.88</v>
      </c>
      <c r="I137" s="16">
        <f t="shared" si="1"/>
        <v>0</v>
      </c>
      <c r="J137" s="17">
        <f t="shared" si="2"/>
        <v>699.88</v>
      </c>
    </row>
    <row r="138" ht="15.75" customHeight="1">
      <c r="A138" s="18" t="s">
        <v>584</v>
      </c>
      <c r="B138" s="19" t="s">
        <v>585</v>
      </c>
      <c r="C138" s="18" t="s">
        <v>586</v>
      </c>
      <c r="D138" s="19" t="s">
        <v>587</v>
      </c>
      <c r="E138" s="19" t="s">
        <v>588</v>
      </c>
      <c r="F138" s="20">
        <v>2.0</v>
      </c>
      <c r="G138" s="21">
        <v>1172.56</v>
      </c>
      <c r="H138" s="22">
        <v>2345.12</v>
      </c>
      <c r="I138" s="16">
        <f t="shared" si="1"/>
        <v>0</v>
      </c>
      <c r="J138" s="17">
        <f t="shared" si="2"/>
        <v>2345.12</v>
      </c>
    </row>
    <row r="139" ht="15.75" customHeight="1">
      <c r="A139" s="18" t="s">
        <v>589</v>
      </c>
      <c r="B139" s="19" t="s">
        <v>590</v>
      </c>
      <c r="C139" s="18" t="s">
        <v>591</v>
      </c>
      <c r="D139" s="19" t="s">
        <v>592</v>
      </c>
      <c r="E139" s="19" t="s">
        <v>593</v>
      </c>
      <c r="F139" s="20">
        <v>137.5</v>
      </c>
      <c r="G139" s="21">
        <v>19.8</v>
      </c>
      <c r="H139" s="22">
        <v>2722.5</v>
      </c>
      <c r="I139" s="16">
        <f t="shared" si="1"/>
        <v>0</v>
      </c>
      <c r="J139" s="17">
        <f t="shared" si="2"/>
        <v>2722.5</v>
      </c>
    </row>
    <row r="140" ht="19.5" customHeight="1">
      <c r="A140" s="11" t="s">
        <v>594</v>
      </c>
      <c r="B140" s="12" t="s">
        <v>595</v>
      </c>
      <c r="C140" s="13"/>
      <c r="D140" s="13"/>
      <c r="E140" s="13"/>
      <c r="F140" s="13"/>
      <c r="G140" s="14"/>
      <c r="H140" s="15">
        <v>7914.48</v>
      </c>
      <c r="I140" s="16">
        <f t="shared" si="1"/>
        <v>0</v>
      </c>
      <c r="J140" s="17">
        <f t="shared" si="2"/>
        <v>7914.48</v>
      </c>
    </row>
    <row r="141" ht="19.5" customHeight="1">
      <c r="A141" s="11" t="s">
        <v>596</v>
      </c>
      <c r="B141" s="12" t="s">
        <v>597</v>
      </c>
      <c r="C141" s="13"/>
      <c r="D141" s="13"/>
      <c r="E141" s="13"/>
      <c r="F141" s="13"/>
      <c r="G141" s="14"/>
      <c r="H141" s="15">
        <v>7914.48</v>
      </c>
      <c r="I141" s="16">
        <f t="shared" si="1"/>
        <v>0</v>
      </c>
      <c r="J141" s="17">
        <f t="shared" si="2"/>
        <v>7914.48</v>
      </c>
    </row>
    <row r="142" ht="15.75" customHeight="1">
      <c r="A142" s="18" t="s">
        <v>598</v>
      </c>
      <c r="B142" s="19" t="s">
        <v>599</v>
      </c>
      <c r="C142" s="18" t="s">
        <v>600</v>
      </c>
      <c r="D142" s="19" t="s">
        <v>601</v>
      </c>
      <c r="E142" s="19" t="s">
        <v>602</v>
      </c>
      <c r="F142" s="20">
        <v>3.0</v>
      </c>
      <c r="G142" s="21">
        <v>198.66</v>
      </c>
      <c r="H142" s="22">
        <v>595.98</v>
      </c>
      <c r="I142" s="16">
        <f t="shared" si="1"/>
        <v>0</v>
      </c>
      <c r="J142" s="17">
        <f t="shared" si="2"/>
        <v>595.98</v>
      </c>
    </row>
    <row r="143" ht="15.75" customHeight="1">
      <c r="A143" s="18" t="s">
        <v>603</v>
      </c>
      <c r="B143" s="19" t="s">
        <v>604</v>
      </c>
      <c r="C143" s="18" t="s">
        <v>605</v>
      </c>
      <c r="D143" s="19" t="s">
        <v>606</v>
      </c>
      <c r="E143" s="19" t="s">
        <v>607</v>
      </c>
      <c r="F143" s="20">
        <v>15.0</v>
      </c>
      <c r="G143" s="21">
        <v>487.9</v>
      </c>
      <c r="H143" s="22">
        <v>7318.5</v>
      </c>
      <c r="I143" s="16">
        <f t="shared" si="1"/>
        <v>0</v>
      </c>
      <c r="J143" s="17">
        <f t="shared" si="2"/>
        <v>7318.5</v>
      </c>
    </row>
    <row r="144" ht="19.5" customHeight="1">
      <c r="A144" s="11" t="s">
        <v>608</v>
      </c>
      <c r="B144" s="12" t="s">
        <v>609</v>
      </c>
      <c r="C144" s="13"/>
      <c r="D144" s="13"/>
      <c r="E144" s="13"/>
      <c r="F144" s="13"/>
      <c r="G144" s="14"/>
      <c r="H144" s="15">
        <v>537.0</v>
      </c>
      <c r="I144" s="16">
        <f t="shared" si="1"/>
        <v>0</v>
      </c>
      <c r="J144" s="17">
        <f t="shared" si="2"/>
        <v>537</v>
      </c>
    </row>
    <row r="145" ht="15.75" customHeight="1">
      <c r="A145" s="18" t="s">
        <v>610</v>
      </c>
      <c r="B145" s="19" t="s">
        <v>611</v>
      </c>
      <c r="C145" s="18" t="s">
        <v>612</v>
      </c>
      <c r="D145" s="19" t="s">
        <v>613</v>
      </c>
      <c r="E145" s="19" t="s">
        <v>614</v>
      </c>
      <c r="F145" s="20">
        <v>300.0</v>
      </c>
      <c r="G145" s="21">
        <v>1.79</v>
      </c>
      <c r="H145" s="22">
        <v>537.0</v>
      </c>
      <c r="I145" s="16">
        <f t="shared" si="1"/>
        <v>0</v>
      </c>
      <c r="J145" s="17">
        <f t="shared" si="2"/>
        <v>537</v>
      </c>
    </row>
    <row r="146" ht="15.0" customHeight="1">
      <c r="A146" s="1"/>
      <c r="B146" s="1"/>
      <c r="C146" s="1"/>
      <c r="D146" s="1"/>
      <c r="E146" s="1"/>
      <c r="F146" s="23" t="s">
        <v>615</v>
      </c>
      <c r="H146" s="15">
        <v>69465.32</v>
      </c>
      <c r="I146" s="16">
        <f t="shared" si="1"/>
        <v>0</v>
      </c>
      <c r="J146" s="17">
        <f t="shared" si="2"/>
        <v>69465.32</v>
      </c>
    </row>
    <row r="147" ht="15.0" customHeight="1">
      <c r="A147" s="1"/>
      <c r="B147" s="1"/>
      <c r="C147" s="1"/>
      <c r="D147" s="1"/>
      <c r="E147" s="1"/>
      <c r="F147" s="23" t="s">
        <v>616</v>
      </c>
      <c r="H147" s="15">
        <v>294416.09</v>
      </c>
      <c r="I147" s="16">
        <f t="shared" si="1"/>
        <v>0</v>
      </c>
      <c r="J147" s="17">
        <f t="shared" si="2"/>
        <v>294416.09</v>
      </c>
    </row>
    <row r="148" ht="15.0" customHeight="1">
      <c r="A148" s="1"/>
      <c r="B148" s="1"/>
      <c r="C148" s="1"/>
      <c r="D148" s="1"/>
      <c r="E148" s="1"/>
      <c r="F148" s="23" t="s">
        <v>617</v>
      </c>
      <c r="H148" s="15">
        <v>363881.41</v>
      </c>
      <c r="I148" s="16">
        <f t="shared" si="1"/>
        <v>0</v>
      </c>
      <c r="J148" s="17">
        <f t="shared" si="2"/>
        <v>363881.41</v>
      </c>
    </row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A1:H1"/>
    <mergeCell ref="B2:G2"/>
    <mergeCell ref="B4:G4"/>
    <mergeCell ref="B10:G10"/>
    <mergeCell ref="B15:G15"/>
    <mergeCell ref="B16:G16"/>
    <mergeCell ref="B25:G25"/>
    <mergeCell ref="B27:G27"/>
    <mergeCell ref="B28:G28"/>
    <mergeCell ref="B29:G29"/>
    <mergeCell ref="B36:G36"/>
    <mergeCell ref="B45:G45"/>
    <mergeCell ref="B52:G52"/>
    <mergeCell ref="B58:G58"/>
    <mergeCell ref="B63:G63"/>
    <mergeCell ref="B64:G64"/>
    <mergeCell ref="B69:G69"/>
    <mergeCell ref="B77:G77"/>
    <mergeCell ref="B82:G82"/>
    <mergeCell ref="B87:G87"/>
    <mergeCell ref="B88:G88"/>
    <mergeCell ref="B92:G92"/>
    <mergeCell ref="B95:G95"/>
    <mergeCell ref="B100:G100"/>
    <mergeCell ref="B102:G102"/>
    <mergeCell ref="B104:G104"/>
    <mergeCell ref="B107:G107"/>
    <mergeCell ref="B108:G108"/>
    <mergeCell ref="B140:G140"/>
    <mergeCell ref="B141:G141"/>
    <mergeCell ref="B144:G144"/>
    <mergeCell ref="F146:G146"/>
    <mergeCell ref="F147:G147"/>
    <mergeCell ref="F148:G148"/>
    <mergeCell ref="B109:G109"/>
    <mergeCell ref="B114:G114"/>
    <mergeCell ref="B118:G118"/>
    <mergeCell ref="B127:G127"/>
    <mergeCell ref="B128:G128"/>
    <mergeCell ref="B132:G132"/>
    <mergeCell ref="B136:G136"/>
  </mergeCells>
  <printOptions/>
  <pageMargins bottom="0.5" footer="0.0" header="0.0" left="0.5" right="0.5" top="0.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 fitToPage="1"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4.71"/>
    <col customWidth="1" min="3" max="3" width="13.71"/>
    <col customWidth="1" min="4" max="5" width="11.86"/>
    <col customWidth="1" min="6" max="7" width="12.57"/>
    <col customWidth="1" min="8" max="8" width="10.14"/>
    <col customWidth="1" min="9" max="9" width="5.57"/>
    <col customWidth="1" min="10" max="11" width="12.57"/>
    <col customWidth="1" min="12" max="26" width="8.71"/>
  </cols>
  <sheetData>
    <row r="1" ht="252.0" customHeight="1">
      <c r="A1" s="1"/>
      <c r="I1" s="1"/>
      <c r="J1" s="1"/>
      <c r="K1" s="1"/>
    </row>
    <row r="2" ht="15.75" customHeight="1">
      <c r="A2" s="24" t="s">
        <v>618</v>
      </c>
      <c r="B2" s="24" t="s">
        <v>619</v>
      </c>
      <c r="C2" s="24" t="s">
        <v>620</v>
      </c>
      <c r="D2" s="24" t="s">
        <v>621</v>
      </c>
      <c r="E2" s="24" t="s">
        <v>622</v>
      </c>
      <c r="F2" s="24" t="s">
        <v>623</v>
      </c>
      <c r="G2" s="24" t="s">
        <v>624</v>
      </c>
      <c r="H2" s="25" t="s">
        <v>625</v>
      </c>
      <c r="I2" s="14"/>
      <c r="J2" s="24" t="s">
        <v>626</v>
      </c>
      <c r="K2" s="26" t="s">
        <v>627</v>
      </c>
    </row>
    <row r="3" ht="12.0" customHeight="1">
      <c r="A3" s="27" t="s">
        <v>628</v>
      </c>
      <c r="B3" s="28" t="s">
        <v>629</v>
      </c>
      <c r="C3" s="29">
        <v>21694.17</v>
      </c>
      <c r="D3" s="30">
        <v>1.0</v>
      </c>
      <c r="E3" s="31"/>
      <c r="F3" s="31"/>
      <c r="G3" s="31"/>
      <c r="H3" s="32"/>
      <c r="I3" s="33"/>
      <c r="J3" s="31"/>
      <c r="K3" s="34">
        <v>1.0</v>
      </c>
    </row>
    <row r="4" ht="12.75" customHeight="1">
      <c r="A4" s="35"/>
      <c r="B4" s="35"/>
      <c r="C4" s="35"/>
      <c r="D4" s="36">
        <v>21694.17</v>
      </c>
      <c r="E4" s="37"/>
      <c r="F4" s="37"/>
      <c r="G4" s="37"/>
      <c r="H4" s="38"/>
      <c r="I4" s="39"/>
      <c r="J4" s="37"/>
      <c r="K4" s="40">
        <v>21694.17</v>
      </c>
    </row>
    <row r="5" ht="12.0" customHeight="1">
      <c r="A5" s="27" t="s">
        <v>630</v>
      </c>
      <c r="B5" s="28" t="s">
        <v>631</v>
      </c>
      <c r="C5" s="29">
        <v>7618.01</v>
      </c>
      <c r="D5" s="30">
        <v>0.6</v>
      </c>
      <c r="E5" s="30">
        <v>0.4</v>
      </c>
      <c r="F5" s="31"/>
      <c r="G5" s="31"/>
      <c r="H5" s="32"/>
      <c r="I5" s="33"/>
      <c r="J5" s="31"/>
      <c r="K5" s="34">
        <v>1.0</v>
      </c>
    </row>
    <row r="6" ht="12.75" customHeight="1">
      <c r="A6" s="35"/>
      <c r="B6" s="35"/>
      <c r="C6" s="35"/>
      <c r="D6" s="36">
        <v>4570.81</v>
      </c>
      <c r="E6" s="36">
        <v>3047.2</v>
      </c>
      <c r="F6" s="37"/>
      <c r="G6" s="37"/>
      <c r="H6" s="38"/>
      <c r="I6" s="39"/>
      <c r="J6" s="37"/>
      <c r="K6" s="40">
        <v>7618.01</v>
      </c>
    </row>
    <row r="7" ht="12.0" customHeight="1">
      <c r="A7" s="27" t="s">
        <v>632</v>
      </c>
      <c r="B7" s="28" t="s">
        <v>633</v>
      </c>
      <c r="C7" s="29">
        <v>26422.57</v>
      </c>
      <c r="D7" s="30">
        <v>0.5</v>
      </c>
      <c r="E7" s="30">
        <v>0.5</v>
      </c>
      <c r="F7" s="31"/>
      <c r="G7" s="31"/>
      <c r="H7" s="32"/>
      <c r="I7" s="33"/>
      <c r="J7" s="31"/>
      <c r="K7" s="34">
        <v>1.0</v>
      </c>
    </row>
    <row r="8" ht="12.75" customHeight="1">
      <c r="A8" s="35"/>
      <c r="B8" s="35"/>
      <c r="C8" s="35"/>
      <c r="D8" s="36">
        <v>13211.3</v>
      </c>
      <c r="E8" s="36">
        <v>13211.27</v>
      </c>
      <c r="F8" s="37"/>
      <c r="G8" s="37"/>
      <c r="H8" s="38"/>
      <c r="I8" s="39"/>
      <c r="J8" s="37"/>
      <c r="K8" s="40">
        <v>26422.57</v>
      </c>
    </row>
    <row r="9" ht="12.0" customHeight="1">
      <c r="A9" s="27" t="s">
        <v>634</v>
      </c>
      <c r="B9" s="28" t="s">
        <v>635</v>
      </c>
      <c r="C9" s="29">
        <v>87547.84</v>
      </c>
      <c r="D9" s="31"/>
      <c r="E9" s="30">
        <v>0.21230000000000002</v>
      </c>
      <c r="F9" s="30">
        <v>0.30670000000000003</v>
      </c>
      <c r="G9" s="30">
        <v>0.48100000000000004</v>
      </c>
      <c r="H9" s="32"/>
      <c r="I9" s="33"/>
      <c r="J9" s="31"/>
      <c r="K9" s="34">
        <v>1.0</v>
      </c>
    </row>
    <row r="10" ht="12.75" customHeight="1">
      <c r="A10" s="35"/>
      <c r="B10" s="35"/>
      <c r="C10" s="35"/>
      <c r="D10" s="37"/>
      <c r="E10" s="36">
        <v>38727.9</v>
      </c>
      <c r="F10" s="36">
        <v>25072.17</v>
      </c>
      <c r="G10" s="36">
        <v>23747.77</v>
      </c>
      <c r="H10" s="38"/>
      <c r="I10" s="39"/>
      <c r="J10" s="37"/>
      <c r="K10" s="40">
        <v>87547.84</v>
      </c>
    </row>
    <row r="11" ht="12.0" customHeight="1">
      <c r="A11" s="27" t="s">
        <v>636</v>
      </c>
      <c r="B11" s="28" t="s">
        <v>637</v>
      </c>
      <c r="C11" s="29">
        <v>15007.76</v>
      </c>
      <c r="D11" s="31"/>
      <c r="E11" s="31"/>
      <c r="F11" s="30">
        <v>0.5</v>
      </c>
      <c r="G11" s="30">
        <v>0.5</v>
      </c>
      <c r="H11" s="32"/>
      <c r="I11" s="33"/>
      <c r="J11" s="31"/>
      <c r="K11" s="34">
        <v>1.0</v>
      </c>
    </row>
    <row r="12" ht="12.75" customHeight="1">
      <c r="A12" s="35"/>
      <c r="B12" s="35"/>
      <c r="C12" s="35"/>
      <c r="D12" s="37"/>
      <c r="E12" s="37"/>
      <c r="F12" s="36">
        <v>7503.88</v>
      </c>
      <c r="G12" s="36">
        <v>7503.88</v>
      </c>
      <c r="H12" s="38"/>
      <c r="I12" s="39"/>
      <c r="J12" s="37"/>
      <c r="K12" s="40">
        <v>15007.76</v>
      </c>
    </row>
    <row r="13" ht="12.0" customHeight="1">
      <c r="A13" s="27" t="s">
        <v>638</v>
      </c>
      <c r="B13" s="28" t="s">
        <v>639</v>
      </c>
      <c r="C13" s="29">
        <v>19166.95</v>
      </c>
      <c r="D13" s="31"/>
      <c r="E13" s="31"/>
      <c r="F13" s="31"/>
      <c r="G13" s="31"/>
      <c r="H13" s="41">
        <v>0.1097</v>
      </c>
      <c r="I13" s="42"/>
      <c r="J13" s="30">
        <v>0.8903</v>
      </c>
      <c r="K13" s="34">
        <v>1.0</v>
      </c>
    </row>
    <row r="14" ht="12.75" customHeight="1">
      <c r="A14" s="35"/>
      <c r="B14" s="35"/>
      <c r="C14" s="35"/>
      <c r="D14" s="37"/>
      <c r="E14" s="37"/>
      <c r="F14" s="37"/>
      <c r="G14" s="37"/>
      <c r="H14" s="43">
        <v>19166.95</v>
      </c>
      <c r="I14" s="14"/>
      <c r="J14" s="37"/>
      <c r="K14" s="40">
        <v>19166.95</v>
      </c>
    </row>
    <row r="15" ht="12.0" customHeight="1">
      <c r="A15" s="27" t="s">
        <v>640</v>
      </c>
      <c r="B15" s="28" t="s">
        <v>641</v>
      </c>
      <c r="C15" s="29">
        <v>70161.34</v>
      </c>
      <c r="D15" s="31"/>
      <c r="E15" s="31"/>
      <c r="F15" s="31"/>
      <c r="G15" s="31"/>
      <c r="H15" s="41">
        <v>1.0</v>
      </c>
      <c r="I15" s="42"/>
      <c r="J15" s="31"/>
      <c r="K15" s="34">
        <v>1.0</v>
      </c>
    </row>
    <row r="16" ht="12.75" customHeight="1">
      <c r="A16" s="35"/>
      <c r="B16" s="35"/>
      <c r="C16" s="35"/>
      <c r="D16" s="37"/>
      <c r="E16" s="37"/>
      <c r="F16" s="37"/>
      <c r="G16" s="37"/>
      <c r="H16" s="43">
        <v>70161.34</v>
      </c>
      <c r="I16" s="14"/>
      <c r="J16" s="37"/>
      <c r="K16" s="40">
        <v>70161.34</v>
      </c>
    </row>
    <row r="17" ht="12.0" customHeight="1">
      <c r="A17" s="27" t="s">
        <v>642</v>
      </c>
      <c r="B17" s="28" t="s">
        <v>643</v>
      </c>
      <c r="C17" s="29">
        <v>20893.45</v>
      </c>
      <c r="D17" s="31"/>
      <c r="E17" s="31"/>
      <c r="F17" s="31"/>
      <c r="G17" s="31"/>
      <c r="H17" s="41">
        <v>1.0</v>
      </c>
      <c r="I17" s="42"/>
      <c r="J17" s="31"/>
      <c r="K17" s="34">
        <v>1.0</v>
      </c>
    </row>
    <row r="18" ht="12.75" customHeight="1">
      <c r="A18" s="35"/>
      <c r="B18" s="35"/>
      <c r="C18" s="35"/>
      <c r="D18" s="37"/>
      <c r="E18" s="37"/>
      <c r="F18" s="37"/>
      <c r="G18" s="37"/>
      <c r="H18" s="43">
        <v>20893.45</v>
      </c>
      <c r="I18" s="14"/>
      <c r="J18" s="37"/>
      <c r="K18" s="40">
        <v>20893.45</v>
      </c>
    </row>
    <row r="19" ht="12.0" customHeight="1">
      <c r="A19" s="27" t="s">
        <v>644</v>
      </c>
      <c r="B19" s="28" t="s">
        <v>645</v>
      </c>
      <c r="C19" s="29">
        <v>4298.21</v>
      </c>
      <c r="D19" s="31"/>
      <c r="E19" s="31"/>
      <c r="F19" s="30">
        <v>1.0</v>
      </c>
      <c r="G19" s="31"/>
      <c r="H19" s="32"/>
      <c r="I19" s="33"/>
      <c r="J19" s="31"/>
      <c r="K19" s="34">
        <v>1.0</v>
      </c>
    </row>
    <row r="20" ht="12.75" customHeight="1">
      <c r="A20" s="35"/>
      <c r="B20" s="35"/>
      <c r="C20" s="35"/>
      <c r="D20" s="37"/>
      <c r="E20" s="37"/>
      <c r="F20" s="36">
        <v>4298.21</v>
      </c>
      <c r="G20" s="37"/>
      <c r="H20" s="38"/>
      <c r="I20" s="39"/>
      <c r="J20" s="37"/>
      <c r="K20" s="40">
        <v>4298.21</v>
      </c>
    </row>
    <row r="21" ht="12.0" customHeight="1">
      <c r="A21" s="27" t="s">
        <v>646</v>
      </c>
      <c r="B21" s="28" t="s">
        <v>647</v>
      </c>
      <c r="C21" s="29">
        <v>2397.29</v>
      </c>
      <c r="D21" s="31"/>
      <c r="E21" s="31"/>
      <c r="F21" s="31"/>
      <c r="G21" s="31"/>
      <c r="H21" s="41">
        <v>1.0</v>
      </c>
      <c r="I21" s="42"/>
      <c r="J21" s="31"/>
      <c r="K21" s="34">
        <v>1.0</v>
      </c>
    </row>
    <row r="22" ht="12.75" customHeight="1">
      <c r="A22" s="35"/>
      <c r="B22" s="35"/>
      <c r="C22" s="35"/>
      <c r="D22" s="37"/>
      <c r="E22" s="37"/>
      <c r="F22" s="37"/>
      <c r="G22" s="37"/>
      <c r="H22" s="43">
        <v>2397.29</v>
      </c>
      <c r="I22" s="14"/>
      <c r="J22" s="37"/>
      <c r="K22" s="40">
        <v>2397.29</v>
      </c>
    </row>
    <row r="23" ht="12.0" customHeight="1">
      <c r="A23" s="27" t="s">
        <v>648</v>
      </c>
      <c r="B23" s="28" t="s">
        <v>649</v>
      </c>
      <c r="C23" s="29">
        <v>15788.94</v>
      </c>
      <c r="D23" s="31"/>
      <c r="E23" s="31"/>
      <c r="F23" s="31"/>
      <c r="G23" s="31"/>
      <c r="H23" s="32"/>
      <c r="I23" s="33"/>
      <c r="J23" s="30">
        <v>1.0</v>
      </c>
      <c r="K23" s="34">
        <v>1.0</v>
      </c>
    </row>
    <row r="24" ht="12.75" customHeight="1">
      <c r="A24" s="35"/>
      <c r="B24" s="35"/>
      <c r="C24" s="35"/>
      <c r="D24" s="37"/>
      <c r="E24" s="37"/>
      <c r="F24" s="37"/>
      <c r="G24" s="37"/>
      <c r="H24" s="38"/>
      <c r="I24" s="39"/>
      <c r="J24" s="36">
        <v>15788.94</v>
      </c>
      <c r="K24" s="40">
        <v>15788.94</v>
      </c>
    </row>
    <row r="25" ht="12.0" customHeight="1">
      <c r="A25" s="27" t="s">
        <v>650</v>
      </c>
      <c r="B25" s="28" t="s">
        <v>651</v>
      </c>
      <c r="C25" s="29">
        <v>49489.35</v>
      </c>
      <c r="D25" s="31"/>
      <c r="E25" s="31"/>
      <c r="F25" s="31"/>
      <c r="G25" s="30">
        <v>0.5</v>
      </c>
      <c r="H25" s="41">
        <v>0.5</v>
      </c>
      <c r="I25" s="42"/>
      <c r="J25" s="31"/>
      <c r="K25" s="34">
        <v>1.0</v>
      </c>
    </row>
    <row r="26" ht="12.75" customHeight="1">
      <c r="A26" s="35"/>
      <c r="B26" s="35"/>
      <c r="C26" s="35"/>
      <c r="D26" s="37"/>
      <c r="E26" s="37"/>
      <c r="F26" s="37"/>
      <c r="G26" s="36">
        <v>24744.68</v>
      </c>
      <c r="H26" s="43">
        <v>24744.67</v>
      </c>
      <c r="I26" s="14"/>
      <c r="J26" s="37"/>
      <c r="K26" s="40">
        <v>49489.35</v>
      </c>
    </row>
    <row r="27" ht="12.0" customHeight="1">
      <c r="A27" s="27" t="s">
        <v>652</v>
      </c>
      <c r="B27" s="28" t="s">
        <v>653</v>
      </c>
      <c r="C27" s="29">
        <v>14944.05</v>
      </c>
      <c r="D27" s="31"/>
      <c r="E27" s="31"/>
      <c r="F27" s="31"/>
      <c r="G27" s="31"/>
      <c r="H27" s="41">
        <v>1.0</v>
      </c>
      <c r="I27" s="42"/>
      <c r="J27" s="31"/>
      <c r="K27" s="34">
        <v>1.0</v>
      </c>
    </row>
    <row r="28" ht="12.75" customHeight="1">
      <c r="A28" s="35"/>
      <c r="B28" s="35"/>
      <c r="C28" s="35"/>
      <c r="D28" s="37"/>
      <c r="E28" s="37"/>
      <c r="F28" s="37"/>
      <c r="G28" s="37"/>
      <c r="H28" s="43">
        <v>14944.05</v>
      </c>
      <c r="I28" s="14"/>
      <c r="J28" s="37"/>
      <c r="K28" s="40">
        <v>14944.05</v>
      </c>
    </row>
    <row r="29" ht="12.0" customHeight="1">
      <c r="A29" s="27" t="s">
        <v>654</v>
      </c>
      <c r="B29" s="28" t="s">
        <v>655</v>
      </c>
      <c r="C29" s="29">
        <v>7914.48</v>
      </c>
      <c r="D29" s="31"/>
      <c r="E29" s="31"/>
      <c r="F29" s="31"/>
      <c r="G29" s="31"/>
      <c r="H29" s="41">
        <v>0.25</v>
      </c>
      <c r="I29" s="42"/>
      <c r="J29" s="30">
        <v>0.75</v>
      </c>
      <c r="K29" s="34">
        <v>1.0</v>
      </c>
    </row>
    <row r="30" ht="12.75" customHeight="1">
      <c r="A30" s="35"/>
      <c r="B30" s="35"/>
      <c r="C30" s="35"/>
      <c r="D30" s="37"/>
      <c r="E30" s="37"/>
      <c r="F30" s="37"/>
      <c r="G30" s="37"/>
      <c r="H30" s="43">
        <v>1978.62</v>
      </c>
      <c r="I30" s="14"/>
      <c r="J30" s="36">
        <v>5935.86</v>
      </c>
      <c r="K30" s="40">
        <v>7914.48</v>
      </c>
    </row>
    <row r="31" ht="12.0" customHeight="1">
      <c r="A31" s="27" t="s">
        <v>656</v>
      </c>
      <c r="B31" s="28" t="s">
        <v>657</v>
      </c>
      <c r="C31" s="29">
        <v>537.0</v>
      </c>
      <c r="D31" s="31"/>
      <c r="E31" s="31"/>
      <c r="F31" s="31"/>
      <c r="G31" s="31"/>
      <c r="H31" s="32"/>
      <c r="I31" s="33"/>
      <c r="J31" s="30">
        <v>1.0</v>
      </c>
      <c r="K31" s="34">
        <v>1.0</v>
      </c>
    </row>
    <row r="32" ht="12.75" customHeight="1">
      <c r="A32" s="35"/>
      <c r="B32" s="35"/>
      <c r="C32" s="35"/>
      <c r="D32" s="37"/>
      <c r="E32" s="37"/>
      <c r="F32" s="37"/>
      <c r="G32" s="37"/>
      <c r="H32" s="38"/>
      <c r="I32" s="39"/>
      <c r="J32" s="36">
        <v>537.0</v>
      </c>
      <c r="K32" s="40">
        <v>537.0</v>
      </c>
    </row>
    <row r="33" ht="12.0" customHeight="1">
      <c r="A33" s="44"/>
      <c r="B33" s="45"/>
      <c r="C33" s="46">
        <v>363881.41</v>
      </c>
      <c r="D33" s="47">
        <v>39476.28</v>
      </c>
      <c r="E33" s="47">
        <v>54986.37</v>
      </c>
      <c r="F33" s="47">
        <v>36874.26</v>
      </c>
      <c r="G33" s="47">
        <v>55996.33</v>
      </c>
      <c r="H33" s="48">
        <v>154286.37</v>
      </c>
      <c r="I33" s="49"/>
      <c r="J33" s="47">
        <v>22261.8</v>
      </c>
      <c r="K33" s="50">
        <v>363881.41</v>
      </c>
    </row>
    <row r="34" ht="12.75" customHeight="1">
      <c r="A34" s="51"/>
      <c r="B34" s="52"/>
      <c r="C34" s="35"/>
      <c r="D34" s="36">
        <v>39476.28</v>
      </c>
      <c r="E34" s="36">
        <v>94462.65</v>
      </c>
      <c r="F34" s="36">
        <v>131336.91</v>
      </c>
      <c r="G34" s="36">
        <v>187333.24</v>
      </c>
      <c r="H34" s="43">
        <v>341619.61</v>
      </c>
      <c r="I34" s="14"/>
      <c r="J34" s="36">
        <v>363881.41</v>
      </c>
      <c r="K34" s="35"/>
    </row>
    <row r="35" ht="15.75" customHeight="1"/>
    <row r="36" ht="15.75" customHeight="1"/>
    <row r="37" ht="15.75" customHeight="1">
      <c r="A37" s="53" t="s">
        <v>658</v>
      </c>
      <c r="B37" s="54"/>
      <c r="C37" s="54"/>
      <c r="D37" s="54"/>
      <c r="E37" s="54"/>
      <c r="F37" s="54"/>
      <c r="G37" s="54"/>
      <c r="H37" s="54"/>
      <c r="I37" s="54"/>
      <c r="J37" s="55"/>
      <c r="K37" s="56">
        <f>'PLANILHA ORCAMENTARIA'!I2</f>
        <v>0</v>
      </c>
      <c r="L37" s="57"/>
      <c r="M37" s="58"/>
      <c r="N37" s="14"/>
    </row>
    <row r="38" ht="15.75" customHeight="1">
      <c r="A38" s="59" t="s">
        <v>659</v>
      </c>
      <c r="B38" s="59" t="s">
        <v>660</v>
      </c>
      <c r="C38" s="59" t="s">
        <v>661</v>
      </c>
      <c r="D38" s="59" t="s">
        <v>662</v>
      </c>
      <c r="E38" s="59" t="s">
        <v>663</v>
      </c>
      <c r="F38" s="59" t="s">
        <v>664</v>
      </c>
      <c r="G38" s="59" t="s">
        <v>665</v>
      </c>
      <c r="H38" s="60" t="s">
        <v>666</v>
      </c>
      <c r="I38" s="14"/>
      <c r="J38" s="59" t="s">
        <v>667</v>
      </c>
      <c r="K38" s="59" t="s">
        <v>668</v>
      </c>
    </row>
    <row r="39" ht="15.75" customHeight="1">
      <c r="A39" s="61" t="s">
        <v>669</v>
      </c>
      <c r="B39" s="62" t="s">
        <v>670</v>
      </c>
      <c r="C39" s="63">
        <f>C3-(C3*$K$37)</f>
        <v>21694.17</v>
      </c>
      <c r="D39" s="64">
        <v>1.0</v>
      </c>
      <c r="E39" s="65"/>
      <c r="F39" s="65"/>
      <c r="G39" s="65"/>
      <c r="H39" s="66"/>
      <c r="I39" s="67"/>
      <c r="J39" s="65"/>
      <c r="K39" s="68">
        <v>1.0</v>
      </c>
    </row>
    <row r="40" ht="15.75" customHeight="1">
      <c r="A40" s="35"/>
      <c r="B40" s="35"/>
      <c r="C40" s="35"/>
      <c r="D40" s="69">
        <f>D4-(D4*$K$37)</f>
        <v>21694.17</v>
      </c>
      <c r="E40" s="70"/>
      <c r="F40" s="70"/>
      <c r="G40" s="70"/>
      <c r="H40" s="71"/>
      <c r="I40" s="72"/>
      <c r="J40" s="70"/>
      <c r="K40" s="73">
        <f>SUM(D40:J40)</f>
        <v>21694.17</v>
      </c>
    </row>
    <row r="41" ht="15.75" customHeight="1">
      <c r="A41" s="61" t="s">
        <v>671</v>
      </c>
      <c r="B41" s="62" t="s">
        <v>672</v>
      </c>
      <c r="C41" s="63">
        <f>C5-(C5*$K$37)</f>
        <v>7618.01</v>
      </c>
      <c r="D41" s="64">
        <v>0.6</v>
      </c>
      <c r="E41" s="64">
        <v>0.4</v>
      </c>
      <c r="F41" s="65"/>
      <c r="G41" s="65"/>
      <c r="H41" s="66"/>
      <c r="I41" s="67"/>
      <c r="J41" s="65"/>
      <c r="K41" s="68">
        <v>1.0</v>
      </c>
    </row>
    <row r="42" ht="15.75" customHeight="1">
      <c r="A42" s="35"/>
      <c r="B42" s="35"/>
      <c r="C42" s="35"/>
      <c r="D42" s="69">
        <f t="shared" ref="D42:E42" si="1">D6-(D6*$K$37)</f>
        <v>4570.81</v>
      </c>
      <c r="E42" s="69">
        <f t="shared" si="1"/>
        <v>3047.2</v>
      </c>
      <c r="F42" s="70"/>
      <c r="G42" s="70"/>
      <c r="H42" s="71"/>
      <c r="I42" s="72"/>
      <c r="J42" s="70"/>
      <c r="K42" s="73">
        <f>SUM(D42:J42)</f>
        <v>7618.01</v>
      </c>
    </row>
    <row r="43" ht="15.75" customHeight="1">
      <c r="A43" s="61" t="s">
        <v>673</v>
      </c>
      <c r="B43" s="62" t="s">
        <v>674</v>
      </c>
      <c r="C43" s="63">
        <f>C7-(C7*$K$37)</f>
        <v>26422.57</v>
      </c>
      <c r="D43" s="64">
        <v>0.5</v>
      </c>
      <c r="E43" s="64">
        <v>0.5</v>
      </c>
      <c r="F43" s="65"/>
      <c r="G43" s="65"/>
      <c r="H43" s="66"/>
      <c r="I43" s="67"/>
      <c r="J43" s="65"/>
      <c r="K43" s="68">
        <v>1.0</v>
      </c>
    </row>
    <row r="44" ht="15.75" customHeight="1">
      <c r="A44" s="35"/>
      <c r="B44" s="35"/>
      <c r="C44" s="35"/>
      <c r="D44" s="69">
        <f t="shared" ref="D44:E44" si="2">D8-(D8*$K$37)</f>
        <v>13211.3</v>
      </c>
      <c r="E44" s="69">
        <f t="shared" si="2"/>
        <v>13211.27</v>
      </c>
      <c r="F44" s="70"/>
      <c r="G44" s="70"/>
      <c r="H44" s="71"/>
      <c r="I44" s="72"/>
      <c r="J44" s="70"/>
      <c r="K44" s="73">
        <f>SUM(D44:J44)</f>
        <v>26422.57</v>
      </c>
    </row>
    <row r="45" ht="15.75" customHeight="1">
      <c r="A45" s="61" t="s">
        <v>675</v>
      </c>
      <c r="B45" s="62" t="s">
        <v>676</v>
      </c>
      <c r="C45" s="63">
        <f>C9-(C9*$K$37)</f>
        <v>87547.84</v>
      </c>
      <c r="D45" s="65"/>
      <c r="E45" s="64">
        <v>0.21230000000000002</v>
      </c>
      <c r="F45" s="64">
        <v>0.30670000000000003</v>
      </c>
      <c r="G45" s="64">
        <v>0.48100000000000004</v>
      </c>
      <c r="H45" s="66"/>
      <c r="I45" s="67"/>
      <c r="J45" s="65"/>
      <c r="K45" s="68">
        <v>1.0</v>
      </c>
    </row>
    <row r="46" ht="15.75" customHeight="1">
      <c r="A46" s="35"/>
      <c r="B46" s="35"/>
      <c r="C46" s="35"/>
      <c r="D46" s="70"/>
      <c r="E46" s="69">
        <f t="shared" ref="E46:G46" si="3">E10-(E10*$K$37)</f>
        <v>38727.9</v>
      </c>
      <c r="F46" s="69">
        <f t="shared" si="3"/>
        <v>25072.17</v>
      </c>
      <c r="G46" s="69">
        <f t="shared" si="3"/>
        <v>23747.77</v>
      </c>
      <c r="H46" s="71"/>
      <c r="I46" s="72"/>
      <c r="J46" s="70"/>
      <c r="K46" s="73">
        <f>SUM(D46:J46)</f>
        <v>87547.84</v>
      </c>
    </row>
    <row r="47" ht="15.75" customHeight="1">
      <c r="A47" s="61" t="s">
        <v>677</v>
      </c>
      <c r="B47" s="62" t="s">
        <v>678</v>
      </c>
      <c r="C47" s="63">
        <f>C11-(C11*$K$37)</f>
        <v>15007.76</v>
      </c>
      <c r="D47" s="65"/>
      <c r="E47" s="65"/>
      <c r="F47" s="64">
        <v>0.5</v>
      </c>
      <c r="G47" s="64">
        <v>0.5</v>
      </c>
      <c r="H47" s="66"/>
      <c r="I47" s="67"/>
      <c r="J47" s="65"/>
      <c r="K47" s="68">
        <v>1.0</v>
      </c>
    </row>
    <row r="48" ht="15.75" customHeight="1">
      <c r="A48" s="35"/>
      <c r="B48" s="35"/>
      <c r="C48" s="35"/>
      <c r="D48" s="70"/>
      <c r="E48" s="70"/>
      <c r="F48" s="69">
        <f t="shared" ref="F48:G48" si="4">F12-(F12*$K$37)</f>
        <v>7503.88</v>
      </c>
      <c r="G48" s="69">
        <f t="shared" si="4"/>
        <v>7503.88</v>
      </c>
      <c r="H48" s="71"/>
      <c r="I48" s="72"/>
      <c r="J48" s="70"/>
      <c r="K48" s="73">
        <f>SUM(D48:J48)</f>
        <v>15007.76</v>
      </c>
    </row>
    <row r="49" ht="15.75" customHeight="1">
      <c r="A49" s="61" t="s">
        <v>679</v>
      </c>
      <c r="B49" s="62" t="s">
        <v>680</v>
      </c>
      <c r="C49" s="63">
        <f>C13-(C13*$K$37)</f>
        <v>19166.95</v>
      </c>
      <c r="D49" s="65"/>
      <c r="E49" s="65"/>
      <c r="F49" s="65"/>
      <c r="G49" s="65"/>
      <c r="H49" s="74">
        <v>0.1097</v>
      </c>
      <c r="I49" s="42"/>
      <c r="J49" s="64">
        <v>0.8903</v>
      </c>
      <c r="K49" s="68">
        <v>1.0</v>
      </c>
    </row>
    <row r="50" ht="15.75" customHeight="1">
      <c r="A50" s="35"/>
      <c r="B50" s="35"/>
      <c r="C50" s="35"/>
      <c r="D50" s="70"/>
      <c r="E50" s="70"/>
      <c r="F50" s="70"/>
      <c r="G50" s="70"/>
      <c r="H50" s="75">
        <f>H14-(H14*$K$37)</f>
        <v>19166.95</v>
      </c>
      <c r="I50" s="14"/>
      <c r="J50" s="70"/>
      <c r="K50" s="73">
        <f>SUM(D50:J50)</f>
        <v>19166.95</v>
      </c>
    </row>
    <row r="51" ht="15.75" customHeight="1">
      <c r="A51" s="61" t="s">
        <v>681</v>
      </c>
      <c r="B51" s="62" t="s">
        <v>682</v>
      </c>
      <c r="C51" s="63">
        <f>C15-(C15*$K$37)</f>
        <v>70161.34</v>
      </c>
      <c r="D51" s="65"/>
      <c r="E51" s="65"/>
      <c r="F51" s="65"/>
      <c r="G51" s="65"/>
      <c r="H51" s="74">
        <v>1.0</v>
      </c>
      <c r="I51" s="42"/>
      <c r="J51" s="65"/>
      <c r="K51" s="68">
        <v>1.0</v>
      </c>
    </row>
    <row r="52" ht="15.75" customHeight="1">
      <c r="A52" s="35"/>
      <c r="B52" s="35"/>
      <c r="C52" s="35"/>
      <c r="D52" s="70"/>
      <c r="E52" s="70"/>
      <c r="F52" s="70"/>
      <c r="G52" s="70"/>
      <c r="H52" s="75">
        <f>H16-(H16*$K$37)</f>
        <v>70161.34</v>
      </c>
      <c r="I52" s="14"/>
      <c r="J52" s="70"/>
      <c r="K52" s="73">
        <f>SUM(D52:J52)</f>
        <v>70161.34</v>
      </c>
    </row>
    <row r="53" ht="15.75" customHeight="1">
      <c r="A53" s="61" t="s">
        <v>683</v>
      </c>
      <c r="B53" s="62" t="s">
        <v>684</v>
      </c>
      <c r="C53" s="63">
        <f>C17-(C17*$K$37)</f>
        <v>20893.45</v>
      </c>
      <c r="D53" s="65"/>
      <c r="E53" s="65"/>
      <c r="F53" s="65"/>
      <c r="G53" s="65"/>
      <c r="H53" s="74">
        <v>1.0</v>
      </c>
      <c r="I53" s="42"/>
      <c r="J53" s="65"/>
      <c r="K53" s="68">
        <v>1.0</v>
      </c>
    </row>
    <row r="54" ht="15.75" customHeight="1">
      <c r="A54" s="35"/>
      <c r="B54" s="35"/>
      <c r="C54" s="35"/>
      <c r="D54" s="70"/>
      <c r="E54" s="70"/>
      <c r="F54" s="70"/>
      <c r="G54" s="70"/>
      <c r="H54" s="75">
        <f>H18-(H18*$K$37)</f>
        <v>20893.45</v>
      </c>
      <c r="I54" s="14"/>
      <c r="J54" s="70"/>
      <c r="K54" s="73">
        <f>SUM(D54:J54)</f>
        <v>20893.45</v>
      </c>
    </row>
    <row r="55" ht="15.75" customHeight="1">
      <c r="A55" s="61" t="s">
        <v>685</v>
      </c>
      <c r="B55" s="62" t="s">
        <v>686</v>
      </c>
      <c r="C55" s="63">
        <f>C19-(C19*$K$37)</f>
        <v>4298.21</v>
      </c>
      <c r="D55" s="65"/>
      <c r="E55" s="65"/>
      <c r="F55" s="64">
        <v>1.0</v>
      </c>
      <c r="G55" s="65"/>
      <c r="H55" s="66"/>
      <c r="I55" s="67"/>
      <c r="J55" s="65"/>
      <c r="K55" s="68">
        <v>1.0</v>
      </c>
    </row>
    <row r="56" ht="15.75" customHeight="1">
      <c r="A56" s="35"/>
      <c r="B56" s="35"/>
      <c r="C56" s="35"/>
      <c r="D56" s="70"/>
      <c r="E56" s="70"/>
      <c r="F56" s="69">
        <f>F20 - (F20*$K$37)</f>
        <v>4298.21</v>
      </c>
      <c r="G56" s="70"/>
      <c r="H56" s="71"/>
      <c r="I56" s="72"/>
      <c r="J56" s="70"/>
      <c r="K56" s="73">
        <f>SUM(D56:J56)</f>
        <v>4298.21</v>
      </c>
    </row>
    <row r="57" ht="15.75" customHeight="1">
      <c r="A57" s="61" t="s">
        <v>687</v>
      </c>
      <c r="B57" s="62" t="s">
        <v>688</v>
      </c>
      <c r="C57" s="63">
        <f>C21-(C21*$K$37)</f>
        <v>2397.29</v>
      </c>
      <c r="D57" s="65"/>
      <c r="E57" s="65"/>
      <c r="F57" s="65"/>
      <c r="G57" s="65"/>
      <c r="H57" s="74">
        <v>1.0</v>
      </c>
      <c r="I57" s="42"/>
      <c r="J57" s="65"/>
      <c r="K57" s="68">
        <v>1.0</v>
      </c>
    </row>
    <row r="58" ht="15.75" customHeight="1">
      <c r="A58" s="35"/>
      <c r="B58" s="35"/>
      <c r="C58" s="35"/>
      <c r="D58" s="70"/>
      <c r="E58" s="70"/>
      <c r="F58" s="70"/>
      <c r="G58" s="70"/>
      <c r="H58" s="75">
        <f>H22-(H22*$K$37)</f>
        <v>2397.29</v>
      </c>
      <c r="I58" s="14"/>
      <c r="J58" s="70"/>
      <c r="K58" s="73">
        <f>SUM(D58:J58)</f>
        <v>2397.29</v>
      </c>
    </row>
    <row r="59" ht="15.75" customHeight="1">
      <c r="A59" s="61" t="s">
        <v>689</v>
      </c>
      <c r="B59" s="62" t="s">
        <v>690</v>
      </c>
      <c r="C59" s="63">
        <f>C23-(C23*$K$37)</f>
        <v>15788.94</v>
      </c>
      <c r="D59" s="65"/>
      <c r="E59" s="65"/>
      <c r="F59" s="65"/>
      <c r="G59" s="65"/>
      <c r="H59" s="66"/>
      <c r="I59" s="67"/>
      <c r="J59" s="64">
        <v>1.0</v>
      </c>
      <c r="K59" s="68">
        <v>1.0</v>
      </c>
    </row>
    <row r="60" ht="15.75" customHeight="1">
      <c r="A60" s="35"/>
      <c r="B60" s="35"/>
      <c r="C60" s="35"/>
      <c r="D60" s="70"/>
      <c r="E60" s="70"/>
      <c r="F60" s="70"/>
      <c r="G60" s="70"/>
      <c r="H60" s="71"/>
      <c r="I60" s="72"/>
      <c r="J60" s="69">
        <f>J24-(J24*$K$37)</f>
        <v>15788.94</v>
      </c>
      <c r="K60" s="73">
        <f>SUM(D60:J60)</f>
        <v>15788.94</v>
      </c>
    </row>
    <row r="61" ht="15.75" customHeight="1">
      <c r="A61" s="61" t="s">
        <v>691</v>
      </c>
      <c r="B61" s="62" t="s">
        <v>692</v>
      </c>
      <c r="C61" s="63">
        <f>C25-(C25*$K$37)</f>
        <v>49489.35</v>
      </c>
      <c r="D61" s="65"/>
      <c r="E61" s="65"/>
      <c r="F61" s="65"/>
      <c r="G61" s="64">
        <v>0.5</v>
      </c>
      <c r="H61" s="74">
        <v>0.5</v>
      </c>
      <c r="I61" s="42"/>
      <c r="J61" s="65"/>
      <c r="K61" s="68">
        <v>1.0</v>
      </c>
    </row>
    <row r="62" ht="15.75" customHeight="1">
      <c r="A62" s="35"/>
      <c r="B62" s="35"/>
      <c r="C62" s="35"/>
      <c r="D62" s="70"/>
      <c r="E62" s="70"/>
      <c r="F62" s="70"/>
      <c r="G62" s="69">
        <f t="shared" ref="G62:H62" si="5">G26-(G26*$K$37)</f>
        <v>24744.68</v>
      </c>
      <c r="H62" s="75">
        <f t="shared" si="5"/>
        <v>24744.67</v>
      </c>
      <c r="I62" s="14"/>
      <c r="J62" s="70"/>
      <c r="K62" s="73">
        <f>SUM(D62:J62)</f>
        <v>49489.35</v>
      </c>
    </row>
    <row r="63" ht="15.75" customHeight="1">
      <c r="A63" s="61" t="s">
        <v>693</v>
      </c>
      <c r="B63" s="62" t="s">
        <v>694</v>
      </c>
      <c r="C63" s="63">
        <f>C27-(C27*$K$37)</f>
        <v>14944.05</v>
      </c>
      <c r="D63" s="65"/>
      <c r="E63" s="65"/>
      <c r="F63" s="65"/>
      <c r="G63" s="65"/>
      <c r="H63" s="74">
        <v>1.0</v>
      </c>
      <c r="I63" s="42"/>
      <c r="J63" s="65"/>
      <c r="K63" s="68">
        <v>1.0</v>
      </c>
    </row>
    <row r="64" ht="15.75" customHeight="1">
      <c r="A64" s="35"/>
      <c r="B64" s="35"/>
      <c r="C64" s="35"/>
      <c r="D64" s="70"/>
      <c r="E64" s="70"/>
      <c r="F64" s="70"/>
      <c r="G64" s="70"/>
      <c r="H64" s="75">
        <f>H28-(H28*$K$37)</f>
        <v>14944.05</v>
      </c>
      <c r="I64" s="14"/>
      <c r="J64" s="70"/>
      <c r="K64" s="73">
        <f>SUM(D64:J64)</f>
        <v>14944.05</v>
      </c>
    </row>
    <row r="65" ht="15.75" customHeight="1">
      <c r="A65" s="61" t="s">
        <v>695</v>
      </c>
      <c r="B65" s="62" t="s">
        <v>696</v>
      </c>
      <c r="C65" s="63">
        <f>C29-(C29*$K$37)</f>
        <v>7914.48</v>
      </c>
      <c r="D65" s="65"/>
      <c r="E65" s="65"/>
      <c r="F65" s="65"/>
      <c r="G65" s="65"/>
      <c r="H65" s="74">
        <v>0.25</v>
      </c>
      <c r="I65" s="42"/>
      <c r="J65" s="64">
        <v>0.75</v>
      </c>
      <c r="K65" s="68">
        <v>1.0</v>
      </c>
    </row>
    <row r="66" ht="15.75" customHeight="1">
      <c r="A66" s="35"/>
      <c r="B66" s="35"/>
      <c r="C66" s="35"/>
      <c r="D66" s="70"/>
      <c r="E66" s="70"/>
      <c r="F66" s="70"/>
      <c r="G66" s="70"/>
      <c r="H66" s="75">
        <f>H30-(H30*$K$37)</f>
        <v>1978.62</v>
      </c>
      <c r="I66" s="14"/>
      <c r="J66" s="69">
        <f>J30-(J30*$K$37)</f>
        <v>5935.86</v>
      </c>
      <c r="K66" s="73">
        <f>SUM(D66:J66)</f>
        <v>7914.48</v>
      </c>
    </row>
    <row r="67" ht="15.75" customHeight="1">
      <c r="A67" s="61" t="s">
        <v>697</v>
      </c>
      <c r="B67" s="62" t="s">
        <v>698</v>
      </c>
      <c r="C67" s="63">
        <f>C31-(C31*$K$37)</f>
        <v>537</v>
      </c>
      <c r="D67" s="65"/>
      <c r="E67" s="65"/>
      <c r="F67" s="65"/>
      <c r="G67" s="65"/>
      <c r="H67" s="66"/>
      <c r="I67" s="67"/>
      <c r="J67" s="64">
        <v>1.0</v>
      </c>
      <c r="K67" s="68">
        <v>1.0</v>
      </c>
    </row>
    <row r="68" ht="15.75" customHeight="1">
      <c r="A68" s="35"/>
      <c r="B68" s="35"/>
      <c r="C68" s="35"/>
      <c r="D68" s="70"/>
      <c r="E68" s="70"/>
      <c r="F68" s="70"/>
      <c r="G68" s="70"/>
      <c r="H68" s="71"/>
      <c r="I68" s="72"/>
      <c r="J68" s="69">
        <f>J32-(J32*$K$37)</f>
        <v>537</v>
      </c>
      <c r="K68" s="73">
        <f>SUM(D68:J68)</f>
        <v>537</v>
      </c>
    </row>
    <row r="69" ht="15.75" customHeight="1">
      <c r="A69" s="76"/>
      <c r="B69" s="77"/>
      <c r="C69" s="78">
        <f>C33-(C33*$K$37)</f>
        <v>363881.41</v>
      </c>
      <c r="D69" s="79">
        <f t="shared" ref="D69:G69" si="6">SUM(D68,D66,D64,D62,D60,D58,D56,D54,D52,D50,D48,D46,D44,D42,D40)</f>
        <v>39476.28</v>
      </c>
      <c r="E69" s="79">
        <f t="shared" si="6"/>
        <v>54986.37</v>
      </c>
      <c r="F69" s="79">
        <f t="shared" si="6"/>
        <v>36874.26</v>
      </c>
      <c r="G69" s="79">
        <f t="shared" si="6"/>
        <v>55996.33</v>
      </c>
      <c r="H69" s="80">
        <f>SUM(H68,H66,H64,H62,H58,H54,H52,H50,H48,H46,H44,H42,H40)</f>
        <v>154286.37</v>
      </c>
      <c r="I69" s="49"/>
      <c r="J69" s="79">
        <f>SUM(J68,J66,J60,J64,J62,J58,J56,J54,J52,J50,J48,J46,J44,J42,J40)</f>
        <v>22261.8</v>
      </c>
      <c r="K69" s="81">
        <f>SUM(K40,K42,K44,K46,K48,K50,K52,K54,K56,K58,K60,K62,K64,K66,K68)</f>
        <v>363881.41</v>
      </c>
    </row>
    <row r="70" ht="15.75" customHeight="1">
      <c r="A70" s="82"/>
      <c r="B70" s="83"/>
      <c r="C70" s="35"/>
      <c r="D70" s="69">
        <f>D69</f>
        <v>39476.28</v>
      </c>
      <c r="E70" s="69">
        <f t="shared" ref="E70:H70" si="7">SUM(E69,D70)</f>
        <v>94462.65</v>
      </c>
      <c r="F70" s="69">
        <f t="shared" si="7"/>
        <v>131336.91</v>
      </c>
      <c r="G70" s="69">
        <f t="shared" si="7"/>
        <v>187333.24</v>
      </c>
      <c r="H70" s="75">
        <f t="shared" si="7"/>
        <v>341619.61</v>
      </c>
      <c r="I70" s="14"/>
      <c r="J70" s="69">
        <f>SUM(J69,H70)</f>
        <v>363881.41</v>
      </c>
      <c r="K70" s="35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1">
    <mergeCell ref="H25:I25"/>
    <mergeCell ref="H26:I26"/>
    <mergeCell ref="K33:K34"/>
    <mergeCell ref="H34:I34"/>
    <mergeCell ref="M37:N37"/>
    <mergeCell ref="H38:I38"/>
    <mergeCell ref="H14:I14"/>
    <mergeCell ref="H15:I15"/>
    <mergeCell ref="H16:I16"/>
    <mergeCell ref="H17:I17"/>
    <mergeCell ref="H18:I18"/>
    <mergeCell ref="H21:I21"/>
    <mergeCell ref="H22:I22"/>
    <mergeCell ref="H49:I49"/>
    <mergeCell ref="H50:I50"/>
    <mergeCell ref="H51:I51"/>
    <mergeCell ref="H52:I52"/>
    <mergeCell ref="H53:I53"/>
    <mergeCell ref="H54:I54"/>
    <mergeCell ref="H57:I57"/>
    <mergeCell ref="H69:I69"/>
    <mergeCell ref="K69:K70"/>
    <mergeCell ref="H70:I70"/>
    <mergeCell ref="H58:I58"/>
    <mergeCell ref="H61:I61"/>
    <mergeCell ref="H62:I62"/>
    <mergeCell ref="H63:I63"/>
    <mergeCell ref="H64:I64"/>
    <mergeCell ref="H65:I65"/>
    <mergeCell ref="H66:I66"/>
    <mergeCell ref="B25:B26"/>
    <mergeCell ref="C25:C26"/>
    <mergeCell ref="A21:A22"/>
    <mergeCell ref="B21:B22"/>
    <mergeCell ref="C21:C22"/>
    <mergeCell ref="A23:A24"/>
    <mergeCell ref="B23:B24"/>
    <mergeCell ref="C23:C24"/>
    <mergeCell ref="A25:A26"/>
    <mergeCell ref="A1:H1"/>
    <mergeCell ref="H2:I2"/>
    <mergeCell ref="A3:A4"/>
    <mergeCell ref="B3:B4"/>
    <mergeCell ref="C3:C4"/>
    <mergeCell ref="B5:B6"/>
    <mergeCell ref="C5:C6"/>
    <mergeCell ref="A5:A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H13:I13"/>
    <mergeCell ref="B19:B20"/>
    <mergeCell ref="C19:C20"/>
    <mergeCell ref="A15:A16"/>
    <mergeCell ref="B15:B16"/>
    <mergeCell ref="C15:C16"/>
    <mergeCell ref="A17:A18"/>
    <mergeCell ref="B17:B18"/>
    <mergeCell ref="C17:C18"/>
    <mergeCell ref="A19:A20"/>
    <mergeCell ref="H33:I33"/>
    <mergeCell ref="A37:J37"/>
    <mergeCell ref="A27:A28"/>
    <mergeCell ref="B27:B28"/>
    <mergeCell ref="C27:C28"/>
    <mergeCell ref="H27:I27"/>
    <mergeCell ref="H28:I28"/>
    <mergeCell ref="H29:I29"/>
    <mergeCell ref="H30:I30"/>
    <mergeCell ref="B61:B62"/>
    <mergeCell ref="C61:C62"/>
    <mergeCell ref="A57:A58"/>
    <mergeCell ref="B57:B58"/>
    <mergeCell ref="C57:C58"/>
    <mergeCell ref="A59:A60"/>
    <mergeCell ref="B59:B60"/>
    <mergeCell ref="C59:C60"/>
    <mergeCell ref="A61:A62"/>
    <mergeCell ref="B67:B68"/>
    <mergeCell ref="C67:C68"/>
    <mergeCell ref="C69:C70"/>
    <mergeCell ref="A63:A64"/>
    <mergeCell ref="B63:B64"/>
    <mergeCell ref="C63:C64"/>
    <mergeCell ref="A65:A66"/>
    <mergeCell ref="B65:B66"/>
    <mergeCell ref="C65:C66"/>
    <mergeCell ref="A67:A68"/>
    <mergeCell ref="A29:A30"/>
    <mergeCell ref="B29:B30"/>
    <mergeCell ref="C29:C30"/>
    <mergeCell ref="A31:A32"/>
    <mergeCell ref="B31:B32"/>
    <mergeCell ref="C31:C32"/>
    <mergeCell ref="C33:C34"/>
    <mergeCell ref="B43:B44"/>
    <mergeCell ref="C43:C44"/>
    <mergeCell ref="A39:A40"/>
    <mergeCell ref="B39:B40"/>
    <mergeCell ref="C39:C40"/>
    <mergeCell ref="A41:A42"/>
    <mergeCell ref="B41:B42"/>
    <mergeCell ref="C41:C42"/>
    <mergeCell ref="A43:A44"/>
    <mergeCell ref="B49:B50"/>
    <mergeCell ref="C49:C50"/>
    <mergeCell ref="A45:A46"/>
    <mergeCell ref="B45:B46"/>
    <mergeCell ref="C45:C46"/>
    <mergeCell ref="A47:A48"/>
    <mergeCell ref="B47:B48"/>
    <mergeCell ref="C47:C48"/>
    <mergeCell ref="A49:A50"/>
    <mergeCell ref="B55:B56"/>
    <mergeCell ref="C55:C56"/>
    <mergeCell ref="A51:A52"/>
    <mergeCell ref="B51:B52"/>
    <mergeCell ref="C51:C52"/>
    <mergeCell ref="A53:A54"/>
    <mergeCell ref="B53:B54"/>
    <mergeCell ref="C53:C54"/>
    <mergeCell ref="A55:A56"/>
  </mergeCells>
  <printOptions horizontalCentered="1"/>
  <pageMargins bottom="1.0" footer="0.0" header="0.0" left="1.0" right="1.0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