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filterPrivacy="1" codeName="ThisWorkbook" defaultThemeVersion="166925"/>
  <xr:revisionPtr revIDLastSave="0" documentId="13_ncr:1_{D09C6425-3C4E-484E-BCED-5105EA9A7AD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LANILHA ORÇAMENTÁRIA" sheetId="1" r:id="rId1"/>
    <sheet name="CRONOGRAMA" sheetId="2" r:id="rId2"/>
  </sheets>
  <definedNames>
    <definedName name="JR_PAGE_ANCHOR_0_1">'PLANILHA ORÇAMENTÁRIA'!$A$1</definedName>
  </definedNames>
  <calcPr calcId="191029"/>
</workbook>
</file>

<file path=xl/calcChain.xml><?xml version="1.0" encoding="utf-8"?>
<calcChain xmlns="http://schemas.openxmlformats.org/spreadsheetml/2006/main">
  <c r="M27" i="2" l="1"/>
  <c r="C39" i="2" s="1"/>
  <c r="I36" i="2" l="1"/>
  <c r="H44" i="2"/>
  <c r="D30" i="2"/>
  <c r="E30" i="2"/>
  <c r="K36" i="2"/>
  <c r="M38" i="2"/>
  <c r="J44" i="2"/>
  <c r="E48" i="2"/>
  <c r="C29" i="2"/>
  <c r="D32" i="2"/>
  <c r="N32" i="2" s="1"/>
  <c r="D38" i="2"/>
  <c r="D40" i="2"/>
  <c r="K44" i="2"/>
  <c r="F48" i="2"/>
  <c r="C31" i="2"/>
  <c r="E34" i="2"/>
  <c r="E38" i="2"/>
  <c r="K42" i="2"/>
  <c r="M44" i="2"/>
  <c r="G48" i="2"/>
  <c r="C35" i="2"/>
  <c r="L38" i="2"/>
  <c r="C47" i="2"/>
  <c r="D36" i="2"/>
  <c r="F38" i="2"/>
  <c r="L42" i="2"/>
  <c r="H46" i="2"/>
  <c r="C37" i="2"/>
  <c r="E36" i="2"/>
  <c r="H38" i="2"/>
  <c r="E44" i="2"/>
  <c r="I46" i="2"/>
  <c r="C41" i="2"/>
  <c r="F36" i="2"/>
  <c r="I38" i="2"/>
  <c r="F44" i="2"/>
  <c r="J46" i="2"/>
  <c r="K48" i="2"/>
  <c r="C43" i="2"/>
  <c r="M46" i="2"/>
  <c r="H48" i="2"/>
  <c r="J48" i="2"/>
  <c r="H36" i="2"/>
  <c r="K38" i="2"/>
  <c r="G44" i="2"/>
  <c r="L46" i="2"/>
  <c r="M48" i="2"/>
  <c r="C45" i="2"/>
  <c r="G36" i="2"/>
  <c r="G38" i="2"/>
  <c r="E40" i="2"/>
  <c r="I44" i="2"/>
  <c r="K46" i="2"/>
  <c r="I48" i="2"/>
  <c r="C33" i="2"/>
  <c r="N30" i="2"/>
  <c r="D34" i="2"/>
  <c r="J36" i="2"/>
  <c r="J38" i="2"/>
  <c r="M42" i="2"/>
  <c r="L44" i="2"/>
  <c r="D48" i="2"/>
  <c r="L48" i="2"/>
  <c r="N44" i="2" l="1"/>
  <c r="K49" i="2"/>
  <c r="F49" i="2"/>
  <c r="N34" i="2"/>
  <c r="G49" i="2"/>
  <c r="H49" i="2"/>
  <c r="D49" i="2"/>
  <c r="D50" i="2" s="1"/>
  <c r="L49" i="2"/>
  <c r="C49" i="2"/>
  <c r="I49" i="2"/>
  <c r="N46" i="2"/>
  <c r="N48" i="2"/>
  <c r="M49" i="2"/>
  <c r="N42" i="2"/>
  <c r="N40" i="2"/>
  <c r="E49" i="2"/>
  <c r="E50" i="2" s="1"/>
  <c r="F50" i="2" s="1"/>
  <c r="G50" i="2" s="1"/>
  <c r="H50" i="2" s="1"/>
  <c r="J50" i="2" s="1"/>
  <c r="K50" i="2" s="1"/>
  <c r="L50" i="2" s="1"/>
  <c r="M50" i="2" s="1"/>
  <c r="J49" i="2"/>
  <c r="N38" i="2"/>
  <c r="N36" i="2"/>
  <c r="N49" i="2" l="1"/>
  <c r="I62" i="1"/>
  <c r="J62" i="1" s="1"/>
  <c r="I63" i="1"/>
  <c r="J63" i="1" s="1"/>
  <c r="I64" i="1"/>
  <c r="J64" i="1" s="1"/>
  <c r="I65" i="1"/>
  <c r="J65" i="1" s="1"/>
  <c r="I66" i="1"/>
  <c r="J66" i="1" s="1"/>
  <c r="I67" i="1"/>
  <c r="J67" i="1" s="1"/>
  <c r="I68" i="1"/>
  <c r="J68" i="1" s="1"/>
  <c r="J2" i="1" s="1"/>
  <c r="I61" i="1"/>
  <c r="J61" i="1" s="1"/>
  <c r="I60" i="1"/>
  <c r="J60" i="1" s="1"/>
  <c r="I59" i="1"/>
  <c r="J59" i="1" s="1"/>
  <c r="I58" i="1"/>
  <c r="J58" i="1" s="1"/>
  <c r="I57" i="1"/>
  <c r="J57" i="1" s="1"/>
  <c r="I56" i="1"/>
  <c r="J56" i="1" s="1"/>
  <c r="I55" i="1"/>
  <c r="J55" i="1" s="1"/>
  <c r="I54" i="1"/>
  <c r="J54" i="1" s="1"/>
  <c r="I53" i="1"/>
  <c r="J53" i="1" s="1"/>
  <c r="I52" i="1"/>
  <c r="J52" i="1" s="1"/>
  <c r="I51" i="1"/>
  <c r="J51" i="1" s="1"/>
  <c r="I50" i="1"/>
  <c r="J50" i="1" s="1"/>
  <c r="I49" i="1"/>
  <c r="J49" i="1" s="1"/>
  <c r="I48" i="1"/>
  <c r="J48" i="1" s="1"/>
  <c r="I47" i="1"/>
  <c r="J47" i="1" s="1"/>
  <c r="I46" i="1"/>
  <c r="J46" i="1" s="1"/>
  <c r="I45" i="1"/>
  <c r="J45" i="1" s="1"/>
  <c r="I44" i="1"/>
  <c r="J44" i="1" s="1"/>
  <c r="I43" i="1"/>
  <c r="J43" i="1" s="1"/>
  <c r="I42" i="1"/>
  <c r="J42" i="1" s="1"/>
  <c r="I41" i="1"/>
  <c r="J41" i="1" s="1"/>
  <c r="I40" i="1"/>
  <c r="J40" i="1" s="1"/>
  <c r="I39" i="1"/>
  <c r="J39" i="1" s="1"/>
  <c r="I38" i="1"/>
  <c r="J38" i="1" s="1"/>
  <c r="I37" i="1"/>
  <c r="J37" i="1" s="1"/>
  <c r="I36" i="1"/>
  <c r="J36" i="1" s="1"/>
  <c r="I35" i="1"/>
  <c r="J35" i="1" s="1"/>
  <c r="I34" i="1"/>
  <c r="J34" i="1" s="1"/>
  <c r="I33" i="1"/>
  <c r="J33" i="1" s="1"/>
  <c r="I32" i="1"/>
  <c r="J32" i="1" s="1"/>
  <c r="I31" i="1"/>
  <c r="J31" i="1" s="1"/>
  <c r="I30" i="1"/>
  <c r="J30" i="1" s="1"/>
  <c r="I29" i="1"/>
  <c r="J29" i="1" s="1"/>
  <c r="I28" i="1"/>
  <c r="J28" i="1" s="1"/>
  <c r="I27" i="1"/>
  <c r="J27" i="1" s="1"/>
  <c r="I26" i="1"/>
  <c r="J26" i="1" s="1"/>
  <c r="I25" i="1"/>
  <c r="J25" i="1" s="1"/>
  <c r="I24" i="1"/>
  <c r="J24" i="1" s="1"/>
  <c r="I23" i="1"/>
  <c r="J23" i="1" s="1"/>
  <c r="I22" i="1"/>
  <c r="J22" i="1" s="1"/>
  <c r="I21" i="1"/>
  <c r="J21" i="1" s="1"/>
  <c r="I20" i="1"/>
  <c r="J20" i="1" s="1"/>
  <c r="I19" i="1"/>
  <c r="J19" i="1" s="1"/>
  <c r="I18" i="1"/>
  <c r="J18" i="1" s="1"/>
  <c r="I17" i="1"/>
  <c r="J17" i="1" s="1"/>
  <c r="I16" i="1"/>
  <c r="J16" i="1" s="1"/>
  <c r="I15" i="1"/>
  <c r="J15" i="1" s="1"/>
  <c r="I14" i="1"/>
  <c r="J14" i="1" s="1"/>
  <c r="I13" i="1"/>
  <c r="J13" i="1" s="1"/>
  <c r="I12" i="1"/>
  <c r="J12" i="1" s="1"/>
  <c r="I11" i="1"/>
  <c r="J11" i="1" s="1"/>
  <c r="I10" i="1"/>
  <c r="J10" i="1" s="1"/>
  <c r="I9" i="1"/>
  <c r="J9" i="1" s="1"/>
  <c r="I8" i="1"/>
  <c r="J8" i="1" s="1"/>
  <c r="I7" i="1"/>
  <c r="J7" i="1" s="1"/>
  <c r="I6" i="1"/>
  <c r="J6" i="1" s="1"/>
  <c r="I5" i="1"/>
  <c r="J5" i="1" s="1"/>
  <c r="I4" i="1"/>
  <c r="J4" i="1" s="1"/>
</calcChain>
</file>

<file path=xl/sharedStrings.xml><?xml version="1.0" encoding="utf-8"?>
<sst xmlns="http://schemas.openxmlformats.org/spreadsheetml/2006/main" count="366" uniqueCount="219">
  <si>
    <t xml:space="preserve">
</t>
  </si>
  <si>
    <t>ITEM</t>
  </si>
  <si>
    <t>CÓDIGO</t>
  </si>
  <si>
    <t>DESCRIÇÃO</t>
  </si>
  <si>
    <t>FONTE</t>
  </si>
  <si>
    <t>UND</t>
  </si>
  <si>
    <t>QUANTIDADE</t>
  </si>
  <si>
    <t>PREÇO
UNITÁRIO R$</t>
  </si>
  <si>
    <t>PREÇO
TOTAL R$</t>
  </si>
  <si>
    <t>1</t>
  </si>
  <si>
    <t>FECHAMENTO E SISTEMAS DE GÁS E EXAUSTÃO NA COZINHA</t>
  </si>
  <si>
    <t>1.1</t>
  </si>
  <si>
    <t>S02346</t>
  </si>
  <si>
    <t>Ponto de gás de cozinha com tubo cobre flexível 1/4", exclusive botijão, válvula e mangueira</t>
  </si>
  <si>
    <t>ORSE</t>
  </si>
  <si>
    <t>pt</t>
  </si>
  <si>
    <t>1.2</t>
  </si>
  <si>
    <t>15.001.0056-A</t>
  </si>
  <si>
    <t>ABRIGO P/2 BOTIJOES GAS DE 13KG,EXCLUSIVE LIGACOES,NAS DIM.(1,00X0,50X1,10)M,ALVENARIA TIJOLOS MACICOS (7X10X20CM),PAREDES DE MEIA VEZ,REVESTIDAS COM ARGAMASSA DE CIMENTO E SAIBRO,NO TRACO 1:6,PISO COM ESPESSURA DE 10CM E COBERTURA COM ESPESSURA DE 6CM,AMBAS EM CONCRETO ARMADO,FCK=15MPA,COM ACABAMENTO DE CIMENTADO,TRACO 1:4,CONFORME PROJETO TIPO Nº2001/EMOP</t>
  </si>
  <si>
    <t>EMOP</t>
  </si>
  <si>
    <t>UN</t>
  </si>
  <si>
    <t>1.3</t>
  </si>
  <si>
    <t>C2210</t>
  </si>
  <si>
    <t>RETIRADA DE PORTAS E JANELAS, INCLUSIVE BATENTES</t>
  </si>
  <si>
    <t>SEINFRA</t>
  </si>
  <si>
    <t>M2</t>
  </si>
  <si>
    <t>1.4</t>
  </si>
  <si>
    <t>C0046</t>
  </si>
  <si>
    <t>ALVENARIA DE BLOCO CERÂMICO FURADO (19x19x39)cm C/ARGAMASSA MISTA DE CAL HIDRATADA ESP=19 cm</t>
  </si>
  <si>
    <t>1.5</t>
  </si>
  <si>
    <t>S87368S</t>
  </si>
  <si>
    <t>Argamassa traço 1:1,5:7,5 (em volume de cimento, cal e areia média úmida) para emboço/massa única/assentamento de alvenaria de vedação, preparo manual. af_08/2019</t>
  </si>
  <si>
    <t>m3</t>
  </si>
  <si>
    <t>1.6</t>
  </si>
  <si>
    <t>88485</t>
  </si>
  <si>
    <t>FUNDO SELADOR ACRÍLICO, APLICAÇÃO MANUAL EM PAREDE, UMA DEMÃO. AF_04/2023</t>
  </si>
  <si>
    <t>SINAPI</t>
  </si>
  <si>
    <t>1.7</t>
  </si>
  <si>
    <t>88489</t>
  </si>
  <si>
    <t>PINTURA LÁTEX ACRÍLICA PREMIUM, APLICAÇÃO MANUAL EM PAREDES, DUAS DEMÃOS. AF_04/2023</t>
  </si>
  <si>
    <t>1.8</t>
  </si>
  <si>
    <t>C1354</t>
  </si>
  <si>
    <t>EXAUSTOR ELETROMECÂNICO INDUSTRIAL D= 400MM</t>
  </si>
  <si>
    <t>1.9</t>
  </si>
  <si>
    <t>97622</t>
  </si>
  <si>
    <t>DEMOLIÇÃO DE ALVENARIA DE BLOCO FURADO, DE FORMA MANUAL, SEM REAPROVEITAMENTO. AF_09/2023</t>
  </si>
  <si>
    <t>M3</t>
  </si>
  <si>
    <t>1.10</t>
  </si>
  <si>
    <t>88309</t>
  </si>
  <si>
    <t>PEDREIRO COM ENCARGOS COMPLEMENTARES</t>
  </si>
  <si>
    <t>H</t>
  </si>
  <si>
    <t>1.11</t>
  </si>
  <si>
    <t>88241</t>
  </si>
  <si>
    <t>AJUDANTE DE OPERAÇÃO EM GERAL COM ENCARGOS COMPLEMENTARES</t>
  </si>
  <si>
    <t>2</t>
  </si>
  <si>
    <t>REVISÃO DO QUADRO ELÉTRICO NO ATENDIMENTO</t>
  </si>
  <si>
    <t>2.1</t>
  </si>
  <si>
    <t>C1084</t>
  </si>
  <si>
    <t>DISJUNTOR BIPOLAR EM QUADRO DE DISTRIBUIÇÃO 20A</t>
  </si>
  <si>
    <t>2.2</t>
  </si>
  <si>
    <t>09.007.060 (E)</t>
  </si>
  <si>
    <t>PONTO COM TOMADA SIMPLES DE EMBUTIR - 110/220V CAIXA 4"X2"</t>
  </si>
  <si>
    <t>SIURB</t>
  </si>
  <si>
    <t>3</t>
  </si>
  <si>
    <t>PASSA-PRATOS DA COZINHA PARA O SALÃO</t>
  </si>
  <si>
    <t>3.1</t>
  </si>
  <si>
    <t>3.2</t>
  </si>
  <si>
    <t>060010</t>
  </si>
  <si>
    <t>VERGA/CONTRAVERGA EM CONCRETO ARMADO FCK = 20 MPA</t>
  </si>
  <si>
    <t>GOINFRA CIVIL</t>
  </si>
  <si>
    <t>3.3</t>
  </si>
  <si>
    <t>180121</t>
  </si>
  <si>
    <t>JANELA DE CORRER EM ALUMINIO, 03 FOLHAS (01 VIDRO E 02 VENEZIANAS), COM ACABAMENTO EM PINTURA ELETROSTÁTICA BRANCA - INCLUSO FERRAGENS (M.O.FAB.INC.MAT.)</t>
  </si>
  <si>
    <t>m2</t>
  </si>
  <si>
    <t>3.4</t>
  </si>
  <si>
    <t>101965</t>
  </si>
  <si>
    <t>PEITORIL LINEAR EM GRANITO OU MÁRMORE, L = 15CM, COMPRIMENTO DE ATÉ 2M, ASSENTADO COM ARGAMASSA 1:6 COM ADITIVO. AF_11/2020</t>
  </si>
  <si>
    <t>M</t>
  </si>
  <si>
    <t>3.5</t>
  </si>
  <si>
    <t>3.6</t>
  </si>
  <si>
    <t>3.7</t>
  </si>
  <si>
    <t>3.8</t>
  </si>
  <si>
    <t>4</t>
  </si>
  <si>
    <t>FORRO E LUMINÁRIAS EMBUTIDAS NO REFEITÓRIO</t>
  </si>
  <si>
    <t>4.1</t>
  </si>
  <si>
    <t>ED-48468</t>
  </si>
  <si>
    <t>REMOÇÃO MANUAL DE LUMINÁRIA COMERCIAL, EMBUTIDA OU SOBREPOR, COM REAPROVEITAMENTO, INCLUSIVE AFASTAMENTO E EMPILHAMENTO, EXCLUSIVE TRANSPORTE E RETIRADA DO MATERIAL REMOVIDO NÃO REAPROVEITÁVEL</t>
  </si>
  <si>
    <t>SETOP</t>
  </si>
  <si>
    <t>un</t>
  </si>
  <si>
    <t>4.2</t>
  </si>
  <si>
    <t>ED-48469</t>
  </si>
  <si>
    <t>REMOÇÃO MANUAL DE LUMINÁRIA COMPACTA (PLAFON, PAINEL LED, ETC.) EMBUTIDA OU SOBREPOR, COM REAPROVEITAMENTO, INCLUSIVE AFASTAMENTO E EMPILHAMENTO, EXCLUSIVE TRANSPORTE E RETIRADA DO MATERIAL REMOVIDO NÃO REAPROVEITÁVEL</t>
  </si>
  <si>
    <t>4.3</t>
  </si>
  <si>
    <t>02.01.02.310.24</t>
  </si>
  <si>
    <t>DEM.87_Demolição manual de forro qualquer, inclusive sistema de fixação/tarugamento</t>
  </si>
  <si>
    <t>CPTM</t>
  </si>
  <si>
    <t>m²</t>
  </si>
  <si>
    <t>4.4</t>
  </si>
  <si>
    <t>L.01.000.034024</t>
  </si>
  <si>
    <t>Forro em placa de gesso liso, fixado e estruturado - instalado</t>
  </si>
  <si>
    <t>SP Obras</t>
  </si>
  <si>
    <t>4.5</t>
  </si>
  <si>
    <t>02.03.11.100.149</t>
  </si>
  <si>
    <t>Luminária aberta de embutir com 2 lâmpadas LED tubular de 20W, bivolt. IP20. Corpo e refletor em chapa de aço tratada com acabamento em pintura eletrostática branca; driver incluso; dim. aprox. 1240x150x45mm</t>
  </si>
  <si>
    <t>4.6</t>
  </si>
  <si>
    <t>S13670</t>
  </si>
  <si>
    <t>Luminária plafon de sobropor em LED 22.5x22.5 cm, 18w 4000K bivolt, Avant ou similar</t>
  </si>
  <si>
    <t>4.7</t>
  </si>
  <si>
    <t>PLEO-73071</t>
  </si>
  <si>
    <t>RODAFORRO(MOLDURA) DE GESSO</t>
  </si>
  <si>
    <t>Composições Próprias</t>
  </si>
  <si>
    <t>5</t>
  </si>
  <si>
    <t>PISO CERâMICO EM ÁREAS DO REFEITÓRIO</t>
  </si>
  <si>
    <t>5.1</t>
  </si>
  <si>
    <t>97633</t>
  </si>
  <si>
    <t>DEMOLIÇÃO DE REVESTIMENTO CERÂMICO, DE FORMA MANUAL, SEM REAPROVEITAMENTO. AF_09/2023</t>
  </si>
  <si>
    <t>5.2</t>
  </si>
  <si>
    <t>98555</t>
  </si>
  <si>
    <t>IMPERMEABILIZAÇÃO DE SUPERFÍCIE COM ARGAMASSA POLIMÉRICA / MEMBRANA ACRÍLICA, 3 DEMÃOS. AF_09/2023</t>
  </si>
  <si>
    <t>5.3</t>
  </si>
  <si>
    <t>13.002.040 (E)</t>
  </si>
  <si>
    <t>PISO CERÂMICO ESMALTADO (PEI-5) - ASSENTADO COM ARGAMASSA COMUM</t>
  </si>
  <si>
    <t>5.4</t>
  </si>
  <si>
    <t>PLEO-31403</t>
  </si>
  <si>
    <t>CARGA MANUAL E TRANSPORTE ENTULHO-CAMINHAO 10KM</t>
  </si>
  <si>
    <t>5.5</t>
  </si>
  <si>
    <t>PLEO-231600</t>
  </si>
  <si>
    <t>REMOCAO E AMONTOAMENTO DE ENTULHO DENTRO DA OBRA</t>
  </si>
  <si>
    <t>6</t>
  </si>
  <si>
    <t>RETIRADA DE BASCULANTES E ABERTURA DE PORTA DO PPCI</t>
  </si>
  <si>
    <t>6.1</t>
  </si>
  <si>
    <t>17.060.097 (E)</t>
  </si>
  <si>
    <t>RETIRADA DE PORTÃO METÁLICO</t>
  </si>
  <si>
    <t>6.2</t>
  </si>
  <si>
    <t>8006008050SI102185</t>
  </si>
  <si>
    <t>PORTA DE ABRIR COM MOLA HIDRÁULICA, EM VIDRO TEMPERADO, 2 FOLHAS DE 90X210 CM, ESPESSURA DD 10MM, INCLUSIVE ACESSÓRIOS. AF_01/2021</t>
  </si>
  <si>
    <t>CAESB</t>
  </si>
  <si>
    <t>6.3</t>
  </si>
  <si>
    <t>6.4</t>
  </si>
  <si>
    <t>S97622S</t>
  </si>
  <si>
    <t>Demolição de alvenaria de bloco furado, de forma manual, sem reaproveitamento. af_09/2023</t>
  </si>
  <si>
    <t>6.5</t>
  </si>
  <si>
    <t>C1958</t>
  </si>
  <si>
    <t>PORTA DE FERRO COMPACTA EM CHAPA, INCLUS. BATENTES E FERRAGENS</t>
  </si>
  <si>
    <t>6.6</t>
  </si>
  <si>
    <t>S12154</t>
  </si>
  <si>
    <t>Fechadura maçaneta externa com chave, cor cinza, para porta com barra antipânico simples, DKS ou similar</t>
  </si>
  <si>
    <t>Un</t>
  </si>
  <si>
    <t>6.7</t>
  </si>
  <si>
    <t>ED-50931</t>
  </si>
  <si>
    <t>ASSENTAMENTO DE JANELA METÁLICA DE AÇO OU FERRO, TIPO BASCULANTE OU FIXA, EXCLUSIVE FORNECIMENTO</t>
  </si>
  <si>
    <t>6.8</t>
  </si>
  <si>
    <t>28.20.850</t>
  </si>
  <si>
    <t>Barra antipânico para porta dupla com travamentos horizontal e vertical completa, com maçaneta tipo alavanca e chave, para vãos de 1,70 a 2,60 m</t>
  </si>
  <si>
    <t>CJ</t>
  </si>
  <si>
    <t>7</t>
  </si>
  <si>
    <t>PINTURA DO REFEITÓRIO</t>
  </si>
  <si>
    <t>7.1</t>
  </si>
  <si>
    <t>17.04.06</t>
  </si>
  <si>
    <t>APLICAÇÃO MANUAL DE FUNDO SELADOR ACRÍLICO EM PAREDES INTERNAS REF 88485</t>
  </si>
  <si>
    <t>SUDECAP</t>
  </si>
  <si>
    <t>7.2</t>
  </si>
  <si>
    <t>15.07.07</t>
  </si>
  <si>
    <t>PINTURA C/ PVA-LATEX, C/ MASSA, INCL. LIXAMENTO, EM DUAS DEMAOS</t>
  </si>
  <si>
    <t>EMBASA</t>
  </si>
  <si>
    <t>8</t>
  </si>
  <si>
    <t>ACESSO E REVITALIZAÇÃO DOS VESTIÁRIOS</t>
  </si>
  <si>
    <t>8.1</t>
  </si>
  <si>
    <t>42724</t>
  </si>
  <si>
    <t>Estrutura metalica de cobertura em arco c/tratamento vão acima 15m colocada, até 25kg/m²</t>
  </si>
  <si>
    <t>DEINFRA-SC</t>
  </si>
  <si>
    <t>8.2</t>
  </si>
  <si>
    <t>43715</t>
  </si>
  <si>
    <t>Cobertura com chapa de policarbonato</t>
  </si>
  <si>
    <t>8.3</t>
  </si>
  <si>
    <t>ED-48463</t>
  </si>
  <si>
    <t>DEMOLIÇÃO MANUAL DE FORRO DE CHAPA OU PLACA DE GESSO, INCLUSIVE DEMOLIÇÃO DA ESTRUTURA DE SUSTENTAÇÃO, AFASTAMENTO E EMPILHAMENTO, EXCLUSIVE TRANSPORTE E RETIRADA DO MATERIAL DEMOLIDO</t>
  </si>
  <si>
    <t>8.4</t>
  </si>
  <si>
    <t>22.02.010</t>
  </si>
  <si>
    <t>Forro em placa de gesso liso fixo</t>
  </si>
  <si>
    <t>8.5</t>
  </si>
  <si>
    <t>8.6</t>
  </si>
  <si>
    <t>S12334</t>
  </si>
  <si>
    <t>Porta de abrir em aluminio tipo veneziana, acabamento anodizado natural, sem guarnicao/alizar/vista</t>
  </si>
  <si>
    <t>8.7</t>
  </si>
  <si>
    <t>8006008010SI102253</t>
  </si>
  <si>
    <t>DIVISORIA SANITÁRIA, TIPO CABINE, EM GRANITO CINZA POLIDO, ESP = 3CM, ASSENTADO COM ARGAMASSA COLANTE AC III-E, EXCLUSIVE FERRAGENS. AF_01/2021</t>
  </si>
  <si>
    <t>9</t>
  </si>
  <si>
    <t>ÁREA DE CONVIVÊNCIA</t>
  </si>
  <si>
    <t>9.1</t>
  </si>
  <si>
    <t>ED-8955</t>
  </si>
  <si>
    <t>ASSENTAMENTO DE PAVIMENTO COM PISO INTERTRAVADO, TIPO ECOLÓGICO, ESP. 6CM, COM FCK DE 35MPA, DIMENSÃO (27X14)CM, EXCLUSIVE COLCHÃO DE AREIA PARA ASSENTAMENTO E PLANTIO DE GRAMA</t>
  </si>
  <si>
    <t>9.2</t>
  </si>
  <si>
    <t>103315</t>
  </si>
  <si>
    <t>INSTALAÇÃO DE PERGOLADO DE MADEIRA, EM MAÇARANDUBA, ANGELIM OU EQUIVALENTE DA REGIÃO, FIXADO COM CONCRETO SOBRE SOLO. AF_11/2021</t>
  </si>
  <si>
    <t>9.3</t>
  </si>
  <si>
    <t>05505</t>
  </si>
  <si>
    <t>TELHA ONDULADA TRANSLUCIDA DE POLIESTER OU POLICARBONATO, C/1,10M DE LARG. X 1,53M DE COMPRIMENTO</t>
  </si>
  <si>
    <t>VALOR BDI TOTAL:</t>
  </si>
  <si>
    <t>VALOR ORÇAMENTO:</t>
  </si>
  <si>
    <t>VALOR TOTAL:</t>
  </si>
  <si>
    <t>VALOR (R$)</t>
  </si>
  <si>
    <t>MÊS 1</t>
  </si>
  <si>
    <t>MÊS 2</t>
  </si>
  <si>
    <t>MÊS 3</t>
  </si>
  <si>
    <t>MÊS 4</t>
  </si>
  <si>
    <t>MÊS 5</t>
  </si>
  <si>
    <t>MÊS 6</t>
  </si>
  <si>
    <t>MÊS 7</t>
  </si>
  <si>
    <t>MÊS 8</t>
  </si>
  <si>
    <t>MÊS 9</t>
  </si>
  <si>
    <t>Total parcela</t>
  </si>
  <si>
    <t>10</t>
  </si>
  <si>
    <t>Benefícios e Despesas Indiretas (BDI)</t>
  </si>
  <si>
    <t>% DESCONTO OFERTADO NA LICITAÇÃO</t>
  </si>
  <si>
    <t>VALOR FINAL</t>
  </si>
  <si>
    <t>% DESCONTO OFERTADO</t>
  </si>
  <si>
    <t>PREÇO TOTAL com DESCONTO R$</t>
  </si>
  <si>
    <t>CRONOGRAMA FÍSICO-FINANCEIRO CONSIDERANDO O DESCONTO OFERTADO NA LICITAÇÃO DE: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</si>
</sst>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\R\$\ #,##0.00"/>
    <numFmt numFmtId="165" formatCode="\R\$\ ###,###,##0.00"/>
    <numFmt numFmtId="166" formatCode="#,##0.00%"/>
    <numFmt numFmtId="167" formatCode="_-* #,##0.0000_-;\-* #,##0.0000_-;_-* &quot;-&quot;??_-;_-@"/>
  </numFmts>
  <fonts count="19">
    <font>
      <sz val="11"/>
      <color theme="1"/>
      <name val="Calibri"/>
      <family val="2"/>
      <scheme val="minor"/>
    </font>
    <font>
      <b/>
      <sz val="7"/>
      <color rgb="FF000000"/>
      <name val="Arial"/>
      <family val="2"/>
    </font>
    <font>
      <b/>
      <sz val="6"/>
      <color rgb="FF000000"/>
      <name val="Arial"/>
      <family val="2"/>
    </font>
    <font>
      <sz val="6"/>
      <color rgb="FF000000"/>
      <name val="Arial"/>
      <family val="2"/>
    </font>
    <font>
      <b/>
      <sz val="5"/>
      <color rgb="FF000000"/>
      <name val="Arial"/>
      <family val="2"/>
    </font>
    <font>
      <sz val="9"/>
      <color rgb="FF000000"/>
      <name val="SansSerif"/>
      <family val="2"/>
    </font>
    <font>
      <sz val="7"/>
      <color rgb="FF000000"/>
      <name val="SansSerif"/>
      <family val="2"/>
    </font>
    <font>
      <sz val="7"/>
      <color rgb="FF000000"/>
      <name val="Arial"/>
      <family val="2"/>
    </font>
    <font>
      <sz val="5"/>
      <color rgb="FF000000"/>
      <name val="Arial"/>
      <family val="2"/>
    </font>
    <font>
      <sz val="6"/>
      <color rgb="FF000000"/>
      <name val="SansSerif"/>
      <family val="2"/>
    </font>
    <font>
      <b/>
      <sz val="20"/>
      <color rgb="FFFF0000"/>
      <name val="Calibri"/>
    </font>
    <font>
      <b/>
      <sz val="11"/>
      <color theme="1"/>
      <name val="Calibri"/>
    </font>
    <font>
      <b/>
      <sz val="14"/>
      <color rgb="FFFFFFFF"/>
      <name val="Calibri"/>
    </font>
    <font>
      <b/>
      <sz val="14"/>
      <color theme="1"/>
      <name val="Calibri"/>
    </font>
    <font>
      <b/>
      <sz val="6"/>
      <color rgb="FF000000"/>
      <name val="Arial"/>
    </font>
    <font>
      <sz val="11"/>
      <color theme="1"/>
      <name val="Calibri"/>
    </font>
    <font>
      <b/>
      <sz val="14"/>
      <color theme="0"/>
      <name val="Calibri"/>
    </font>
    <font>
      <sz val="11"/>
      <name val="Calibri"/>
    </font>
    <font>
      <b/>
      <sz val="14"/>
      <color rgb="FFFF0000"/>
      <name val="Calibri"/>
      <family val="2"/>
    </font>
  </fonts>
  <fills count="19"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none"/>
    </fill>
    <fill>
      <patternFill patternType="solid">
        <fgColor rgb="FFCCCCCC"/>
      </patternFill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solid">
        <fgColor rgb="FFDFDFDF"/>
      </patternFill>
    </fill>
    <fill>
      <patternFill patternType="solid">
        <fgColor rgb="FFFFFF00"/>
        <bgColor rgb="FFFFFF00"/>
      </patternFill>
    </fill>
    <fill>
      <patternFill patternType="solid">
        <fgColor rgb="FFC5E0B3"/>
        <bgColor rgb="FFC5E0B3"/>
      </patternFill>
    </fill>
    <fill>
      <patternFill patternType="solid">
        <fgColor rgb="FFFF0000"/>
        <bgColor rgb="FFFF0000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3" borderId="0" xfId="0" applyFill="1" applyAlignment="1" applyProtection="1">
      <alignment wrapText="1"/>
      <protection locked="0"/>
    </xf>
    <xf numFmtId="0" fontId="2" fillId="5" borderId="2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left" vertical="center" wrapText="1"/>
    </xf>
    <xf numFmtId="164" fontId="2" fillId="7" borderId="2" xfId="0" applyNumberFormat="1" applyFont="1" applyFill="1" applyBorder="1" applyAlignment="1">
      <alignment horizontal="right" vertical="center" wrapText="1"/>
    </xf>
    <xf numFmtId="0" fontId="3" fillId="8" borderId="2" xfId="0" applyFont="1" applyFill="1" applyBorder="1" applyAlignment="1">
      <alignment horizontal="left" vertical="center" wrapText="1"/>
    </xf>
    <xf numFmtId="0" fontId="3" fillId="9" borderId="2" xfId="0" applyFont="1" applyFill="1" applyBorder="1" applyAlignment="1">
      <alignment horizontal="center" vertical="center" wrapText="1"/>
    </xf>
    <xf numFmtId="0" fontId="3" fillId="10" borderId="2" xfId="0" applyFont="1" applyFill="1" applyBorder="1" applyAlignment="1">
      <alignment horizontal="justify" vertical="center" wrapText="1"/>
    </xf>
    <xf numFmtId="4" fontId="3" fillId="11" borderId="2" xfId="0" applyNumberFormat="1" applyFont="1" applyFill="1" applyBorder="1" applyAlignment="1">
      <alignment horizontal="right" vertical="center" wrapText="1"/>
    </xf>
    <xf numFmtId="164" fontId="3" fillId="12" borderId="2" xfId="0" applyNumberFormat="1" applyFont="1" applyFill="1" applyBorder="1" applyAlignment="1">
      <alignment horizontal="right" vertical="center" wrapText="1"/>
    </xf>
    <xf numFmtId="165" fontId="3" fillId="13" borderId="2" xfId="0" applyNumberFormat="1" applyFont="1" applyFill="1" applyBorder="1" applyAlignment="1">
      <alignment horizontal="right" vertical="center" wrapText="1"/>
    </xf>
    <xf numFmtId="0" fontId="0" fillId="2" borderId="1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>
      <alignment horizontal="right" vertical="center" wrapText="1"/>
    </xf>
    <xf numFmtId="0" fontId="2" fillId="6" borderId="2" xfId="0" applyFont="1" applyFill="1" applyBorder="1" applyAlignment="1">
      <alignment horizontal="left" vertical="center" wrapText="1"/>
    </xf>
    <xf numFmtId="0" fontId="4" fillId="14" borderId="1" xfId="0" applyFont="1" applyFill="1" applyBorder="1" applyAlignment="1">
      <alignment horizontal="right" vertical="center" wrapText="1"/>
    </xf>
    <xf numFmtId="0" fontId="0" fillId="14" borderId="1" xfId="0" applyFill="1" applyBorder="1" applyAlignment="1" applyProtection="1">
      <alignment wrapText="1"/>
      <protection locked="0"/>
    </xf>
    <xf numFmtId="0" fontId="0" fillId="14" borderId="0" xfId="0" applyFill="1" applyAlignment="1" applyProtection="1">
      <alignment wrapText="1"/>
      <protection locked="0"/>
    </xf>
    <xf numFmtId="0" fontId="5" fillId="15" borderId="2" xfId="0" applyFont="1" applyFill="1" applyBorder="1" applyAlignment="1">
      <alignment horizontal="center" vertical="center" wrapText="1"/>
    </xf>
    <xf numFmtId="0" fontId="5" fillId="15" borderId="2" xfId="0" applyFont="1" applyFill="1" applyBorder="1" applyAlignment="1">
      <alignment horizontal="center" vertical="center" wrapText="1"/>
    </xf>
    <xf numFmtId="0" fontId="6" fillId="15" borderId="2" xfId="0" applyFont="1" applyFill="1" applyBorder="1" applyAlignment="1">
      <alignment horizontal="center" vertical="center" wrapText="1"/>
    </xf>
    <xf numFmtId="0" fontId="6" fillId="14" borderId="2" xfId="0" applyFont="1" applyFill="1" applyBorder="1" applyAlignment="1">
      <alignment horizontal="left" vertical="center" wrapText="1"/>
    </xf>
    <xf numFmtId="0" fontId="7" fillId="14" borderId="2" xfId="0" applyFont="1" applyFill="1" applyBorder="1" applyAlignment="1">
      <alignment horizontal="left" vertical="center" wrapText="1"/>
    </xf>
    <xf numFmtId="164" fontId="7" fillId="14" borderId="2" xfId="0" applyNumberFormat="1" applyFont="1" applyFill="1" applyBorder="1" applyAlignment="1">
      <alignment horizontal="right" vertical="center" wrapText="1"/>
    </xf>
    <xf numFmtId="166" fontId="8" fillId="14" borderId="3" xfId="0" applyNumberFormat="1" applyFont="1" applyFill="1" applyBorder="1" applyAlignment="1">
      <alignment horizontal="right" vertical="center" wrapText="1"/>
    </xf>
    <xf numFmtId="0" fontId="0" fillId="14" borderId="3" xfId="0" applyFill="1" applyBorder="1" applyAlignment="1" applyProtection="1">
      <alignment wrapText="1"/>
      <protection locked="0"/>
    </xf>
    <xf numFmtId="0" fontId="0" fillId="14" borderId="4" xfId="0" applyFill="1" applyBorder="1" applyAlignment="1" applyProtection="1">
      <alignment wrapText="1"/>
      <protection locked="0"/>
    </xf>
    <xf numFmtId="0" fontId="0" fillId="14" borderId="5" xfId="0" applyFill="1" applyBorder="1" applyAlignment="1" applyProtection="1">
      <alignment wrapText="1"/>
      <protection locked="0"/>
    </xf>
    <xf numFmtId="166" fontId="4" fillId="14" borderId="3" xfId="0" applyNumberFormat="1" applyFont="1" applyFill="1" applyBorder="1" applyAlignment="1">
      <alignment horizontal="right" vertical="center" wrapText="1"/>
    </xf>
    <xf numFmtId="164" fontId="7" fillId="15" borderId="2" xfId="0" applyNumberFormat="1" applyFont="1" applyFill="1" applyBorder="1" applyAlignment="1">
      <alignment horizontal="right" vertical="center" wrapText="1"/>
    </xf>
    <xf numFmtId="0" fontId="0" fillId="14" borderId="6" xfId="0" applyFill="1" applyBorder="1" applyAlignment="1" applyProtection="1">
      <alignment wrapText="1"/>
      <protection locked="0"/>
    </xf>
    <xf numFmtId="0" fontId="0" fillId="14" borderId="7" xfId="0" applyFill="1" applyBorder="1" applyAlignment="1" applyProtection="1">
      <alignment wrapText="1"/>
      <protection locked="0"/>
    </xf>
    <xf numFmtId="0" fontId="0" fillId="14" borderId="8" xfId="0" applyFill="1" applyBorder="1" applyAlignment="1" applyProtection="1">
      <alignment wrapText="1"/>
      <protection locked="0"/>
    </xf>
    <xf numFmtId="164" fontId="1" fillId="14" borderId="2" xfId="0" applyNumberFormat="1" applyFont="1" applyFill="1" applyBorder="1" applyAlignment="1">
      <alignment horizontal="right" vertical="center" wrapText="1"/>
    </xf>
    <xf numFmtId="166" fontId="8" fillId="14" borderId="3" xfId="0" applyNumberFormat="1" applyFont="1" applyFill="1" applyBorder="1" applyAlignment="1">
      <alignment horizontal="right" vertical="center" wrapText="1"/>
    </xf>
    <xf numFmtId="164" fontId="7" fillId="15" borderId="2" xfId="0" applyNumberFormat="1" applyFont="1" applyFill="1" applyBorder="1" applyAlignment="1">
      <alignment horizontal="right" vertical="center" wrapText="1"/>
    </xf>
    <xf numFmtId="0" fontId="0" fillId="15" borderId="4" xfId="0" applyFill="1" applyBorder="1" applyAlignment="1" applyProtection="1">
      <alignment wrapText="1"/>
      <protection locked="0"/>
    </xf>
    <xf numFmtId="0" fontId="0" fillId="15" borderId="9" xfId="0" applyFill="1" applyBorder="1" applyAlignment="1" applyProtection="1">
      <alignment wrapText="1"/>
      <protection locked="0"/>
    </xf>
    <xf numFmtId="164" fontId="9" fillId="15" borderId="10" xfId="0" applyNumberFormat="1" applyFont="1" applyFill="1" applyBorder="1" applyAlignment="1">
      <alignment horizontal="right" vertical="center" wrapText="1"/>
    </xf>
    <xf numFmtId="164" fontId="7" fillId="15" borderId="3" xfId="0" applyNumberFormat="1" applyFont="1" applyFill="1" applyBorder="1" applyAlignment="1">
      <alignment horizontal="right" vertical="center" wrapText="1"/>
    </xf>
    <xf numFmtId="164" fontId="7" fillId="15" borderId="3" xfId="0" applyNumberFormat="1" applyFont="1" applyFill="1" applyBorder="1" applyAlignment="1">
      <alignment horizontal="right" vertical="center" wrapText="1"/>
    </xf>
    <xf numFmtId="0" fontId="0" fillId="15" borderId="7" xfId="0" applyFill="1" applyBorder="1" applyAlignment="1" applyProtection="1">
      <alignment wrapText="1"/>
      <protection locked="0"/>
    </xf>
    <xf numFmtId="0" fontId="0" fillId="15" borderId="11" xfId="0" applyFill="1" applyBorder="1" applyAlignment="1" applyProtection="1">
      <alignment wrapText="1"/>
      <protection locked="0"/>
    </xf>
    <xf numFmtId="10" fontId="10" fillId="16" borderId="0" xfId="0" applyNumberFormat="1" applyFont="1" applyFill="1" applyAlignment="1">
      <alignment horizontal="center" wrapText="1"/>
    </xf>
    <xf numFmtId="167" fontId="11" fillId="17" borderId="0" xfId="0" applyNumberFormat="1" applyFont="1" applyFill="1"/>
    <xf numFmtId="10" fontId="12" fillId="18" borderId="2" xfId="0" applyNumberFormat="1" applyFont="1" applyFill="1" applyBorder="1" applyAlignment="1" applyProtection="1">
      <alignment horizontal="center"/>
      <protection locked="0"/>
    </xf>
    <xf numFmtId="167" fontId="13" fillId="17" borderId="2" xfId="0" applyNumberFormat="1" applyFont="1" applyFill="1" applyBorder="1"/>
    <xf numFmtId="0" fontId="14" fillId="16" borderId="11" xfId="0" applyFont="1" applyFill="1" applyBorder="1" applyAlignment="1">
      <alignment horizontal="center" vertical="center" wrapText="1"/>
    </xf>
    <xf numFmtId="0" fontId="14" fillId="17" borderId="11" xfId="0" applyFont="1" applyFill="1" applyBorder="1" applyAlignment="1">
      <alignment horizontal="center" vertical="center" wrapText="1"/>
    </xf>
    <xf numFmtId="10" fontId="15" fillId="16" borderId="0" xfId="0" applyNumberFormat="1" applyFont="1" applyFill="1" applyAlignment="1">
      <alignment horizontal="center"/>
    </xf>
    <xf numFmtId="167" fontId="15" fillId="17" borderId="0" xfId="0" applyNumberFormat="1" applyFont="1" applyFill="1"/>
    <xf numFmtId="10" fontId="16" fillId="18" borderId="12" xfId="0" applyNumberFormat="1" applyFont="1" applyFill="1" applyBorder="1" applyAlignment="1">
      <alignment horizontal="center"/>
    </xf>
    <xf numFmtId="0" fontId="17" fillId="0" borderId="10" xfId="0" applyFont="1" applyBorder="1"/>
    <xf numFmtId="0" fontId="17" fillId="0" borderId="13" xfId="0" applyFont="1" applyBorder="1" applyAlignment="1"/>
    <xf numFmtId="10" fontId="18" fillId="16" borderId="1" xfId="0" applyNumberFormat="1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666750</xdr:colOff>
      <xdr:row>1</xdr:row>
      <xdr:rowOff>0</xdr:rowOff>
    </xdr:to>
    <xdr:pic>
      <xdr:nvPicPr>
        <xdr:cNvPr id="262155608" name="Picture">
          <a:extLst>
            <a:ext uri="{FF2B5EF4-FFF2-40B4-BE49-F238E27FC236}">
              <a16:creationId xmlns:a16="http://schemas.microsoft.com/office/drawing/2014/main" id="{00000000-0008-0000-0000-0000582DA00F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542925</xdr:colOff>
      <xdr:row>0</xdr:row>
      <xdr:rowOff>2295525</xdr:rowOff>
    </xdr:to>
    <xdr:pic>
      <xdr:nvPicPr>
        <xdr:cNvPr id="2" name="Picture">
          <a:extLst>
            <a:ext uri="{FF2B5EF4-FFF2-40B4-BE49-F238E27FC236}">
              <a16:creationId xmlns:a16="http://schemas.microsoft.com/office/drawing/2014/main" id="{8AD8610F-0B66-4FA5-A549-D9EF3EFE038E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0"/>
          <a:ext cx="6143625" cy="22955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J68"/>
  <sheetViews>
    <sheetView tabSelected="1" workbookViewId="0">
      <selection activeCell="I3" sqref="I3"/>
    </sheetView>
  </sheetViews>
  <sheetFormatPr defaultRowHeight="15"/>
  <cols>
    <col min="1" max="1" width="7.42578125" customWidth="1"/>
    <col min="2" max="2" width="8.28515625" customWidth="1"/>
    <col min="3" max="3" width="34.140625" bestFit="1"/>
    <col min="4" max="4" width="7.42578125" customWidth="1"/>
    <col min="5" max="5" width="6.7109375" customWidth="1"/>
    <col min="6" max="6" width="8.28515625" customWidth="1"/>
    <col min="7" max="7" width="10" customWidth="1"/>
    <col min="8" max="8" width="10.7109375" bestFit="1" customWidth="1"/>
    <col min="9" max="10" width="22.5703125" customWidth="1"/>
  </cols>
  <sheetData>
    <row r="1" spans="1:10" ht="182.1" customHeight="1">
      <c r="A1" s="11"/>
      <c r="B1" s="11"/>
      <c r="C1" s="11"/>
      <c r="D1" s="11"/>
      <c r="E1" s="11"/>
      <c r="F1" s="11"/>
      <c r="G1" s="11"/>
      <c r="H1" s="11"/>
      <c r="I1" s="42" t="s">
        <v>214</v>
      </c>
      <c r="J1" s="43" t="s">
        <v>215</v>
      </c>
    </row>
    <row r="2" spans="1:10" ht="18.75">
      <c r="A2" s="1"/>
      <c r="B2" s="12" t="s">
        <v>0</v>
      </c>
      <c r="C2" s="12"/>
      <c r="D2" s="12"/>
      <c r="E2" s="12"/>
      <c r="F2" s="12"/>
      <c r="G2" s="12"/>
      <c r="H2" s="1"/>
      <c r="I2" s="44">
        <v>0</v>
      </c>
      <c r="J2" s="45">
        <f>J68</f>
        <v>413576.49</v>
      </c>
    </row>
    <row r="3" spans="1:10" ht="21.95" customHeight="1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 s="46" t="s">
        <v>216</v>
      </c>
      <c r="J3" s="47" t="s">
        <v>217</v>
      </c>
    </row>
    <row r="4" spans="1:10" ht="20.100000000000001" customHeight="1">
      <c r="A4" s="3" t="s">
        <v>9</v>
      </c>
      <c r="B4" s="13" t="s">
        <v>10</v>
      </c>
      <c r="C4" s="13"/>
      <c r="D4" s="13"/>
      <c r="E4" s="13"/>
      <c r="F4" s="13"/>
      <c r="G4" s="13"/>
      <c r="H4" s="4">
        <v>7302.34</v>
      </c>
      <c r="I4" s="48">
        <f t="shared" ref="I4:I67" si="0">$I$2</f>
        <v>0</v>
      </c>
      <c r="J4" s="49">
        <f t="shared" ref="J4:J62" si="1">H4-(H4*I4)</f>
        <v>7302.34</v>
      </c>
    </row>
    <row r="5" spans="1:10" ht="16.5">
      <c r="A5" s="5" t="s">
        <v>11</v>
      </c>
      <c r="B5" s="6" t="s">
        <v>12</v>
      </c>
      <c r="C5" s="7" t="s">
        <v>13</v>
      </c>
      <c r="D5" s="6" t="s">
        <v>14</v>
      </c>
      <c r="E5" s="6" t="s">
        <v>15</v>
      </c>
      <c r="F5" s="8">
        <v>2</v>
      </c>
      <c r="G5" s="9">
        <v>122.73</v>
      </c>
      <c r="H5" s="10">
        <v>245.46</v>
      </c>
      <c r="I5" s="48">
        <f t="shared" si="0"/>
        <v>0</v>
      </c>
      <c r="J5" s="49">
        <f t="shared" si="1"/>
        <v>245.46</v>
      </c>
    </row>
    <row r="6" spans="1:10" ht="74.25">
      <c r="A6" s="5" t="s">
        <v>16</v>
      </c>
      <c r="B6" s="6" t="s">
        <v>17</v>
      </c>
      <c r="C6" s="7" t="s">
        <v>18</v>
      </c>
      <c r="D6" s="6" t="s">
        <v>19</v>
      </c>
      <c r="E6" s="6" t="s">
        <v>20</v>
      </c>
      <c r="F6" s="8">
        <v>1</v>
      </c>
      <c r="G6" s="9">
        <v>1683.09</v>
      </c>
      <c r="H6" s="10">
        <v>1683.09</v>
      </c>
      <c r="I6" s="48">
        <f t="shared" si="0"/>
        <v>0</v>
      </c>
      <c r="J6" s="49">
        <f t="shared" si="1"/>
        <v>1683.09</v>
      </c>
    </row>
    <row r="7" spans="1:10">
      <c r="A7" s="5" t="s">
        <v>21</v>
      </c>
      <c r="B7" s="6" t="s">
        <v>22</v>
      </c>
      <c r="C7" s="7" t="s">
        <v>23</v>
      </c>
      <c r="D7" s="6" t="s">
        <v>24</v>
      </c>
      <c r="E7" s="6" t="s">
        <v>25</v>
      </c>
      <c r="F7" s="8">
        <v>2</v>
      </c>
      <c r="G7" s="9">
        <v>16.7</v>
      </c>
      <c r="H7" s="10">
        <v>33.4</v>
      </c>
      <c r="I7" s="48">
        <f t="shared" si="0"/>
        <v>0</v>
      </c>
      <c r="J7" s="49">
        <f t="shared" si="1"/>
        <v>33.4</v>
      </c>
    </row>
    <row r="8" spans="1:10" ht="16.5">
      <c r="A8" s="5" t="s">
        <v>26</v>
      </c>
      <c r="B8" s="6" t="s">
        <v>27</v>
      </c>
      <c r="C8" s="7" t="s">
        <v>28</v>
      </c>
      <c r="D8" s="6" t="s">
        <v>24</v>
      </c>
      <c r="E8" s="6" t="s">
        <v>25</v>
      </c>
      <c r="F8" s="8">
        <v>2</v>
      </c>
      <c r="G8" s="9">
        <v>72</v>
      </c>
      <c r="H8" s="10">
        <v>144</v>
      </c>
      <c r="I8" s="48">
        <f t="shared" si="0"/>
        <v>0</v>
      </c>
      <c r="J8" s="49">
        <f t="shared" si="1"/>
        <v>144</v>
      </c>
    </row>
    <row r="9" spans="1:10" ht="24.75">
      <c r="A9" s="5" t="s">
        <v>29</v>
      </c>
      <c r="B9" s="6" t="s">
        <v>30</v>
      </c>
      <c r="C9" s="7" t="s">
        <v>31</v>
      </c>
      <c r="D9" s="6" t="s">
        <v>14</v>
      </c>
      <c r="E9" s="6" t="s">
        <v>32</v>
      </c>
      <c r="F9" s="8">
        <v>5</v>
      </c>
      <c r="G9" s="9">
        <v>687.39</v>
      </c>
      <c r="H9" s="10">
        <v>3436.95</v>
      </c>
      <c r="I9" s="48">
        <f t="shared" si="0"/>
        <v>0</v>
      </c>
      <c r="J9" s="49">
        <f t="shared" si="1"/>
        <v>3436.95</v>
      </c>
    </row>
    <row r="10" spans="1:10" ht="16.5">
      <c r="A10" s="5" t="s">
        <v>33</v>
      </c>
      <c r="B10" s="6" t="s">
        <v>34</v>
      </c>
      <c r="C10" s="7" t="s">
        <v>35</v>
      </c>
      <c r="D10" s="6" t="s">
        <v>36</v>
      </c>
      <c r="E10" s="6" t="s">
        <v>25</v>
      </c>
      <c r="F10" s="8">
        <v>5</v>
      </c>
      <c r="G10" s="9">
        <v>3.71</v>
      </c>
      <c r="H10" s="10">
        <v>18.55</v>
      </c>
      <c r="I10" s="48">
        <f t="shared" si="0"/>
        <v>0</v>
      </c>
      <c r="J10" s="49">
        <f t="shared" si="1"/>
        <v>18.55</v>
      </c>
    </row>
    <row r="11" spans="1:10" ht="16.5">
      <c r="A11" s="5" t="s">
        <v>37</v>
      </c>
      <c r="B11" s="6" t="s">
        <v>38</v>
      </c>
      <c r="C11" s="7" t="s">
        <v>39</v>
      </c>
      <c r="D11" s="6" t="s">
        <v>36</v>
      </c>
      <c r="E11" s="6" t="s">
        <v>25</v>
      </c>
      <c r="F11" s="8">
        <v>5</v>
      </c>
      <c r="G11" s="9">
        <v>13.69</v>
      </c>
      <c r="H11" s="10">
        <v>68.45</v>
      </c>
      <c r="I11" s="48">
        <f t="shared" si="0"/>
        <v>0</v>
      </c>
      <c r="J11" s="49">
        <f t="shared" si="1"/>
        <v>68.45</v>
      </c>
    </row>
    <row r="12" spans="1:10">
      <c r="A12" s="5" t="s">
        <v>40</v>
      </c>
      <c r="B12" s="6" t="s">
        <v>41</v>
      </c>
      <c r="C12" s="7" t="s">
        <v>42</v>
      </c>
      <c r="D12" s="6" t="s">
        <v>24</v>
      </c>
      <c r="E12" s="6" t="s">
        <v>20</v>
      </c>
      <c r="F12" s="8">
        <v>1</v>
      </c>
      <c r="G12" s="9">
        <v>1238.5</v>
      </c>
      <c r="H12" s="10">
        <v>1238.5</v>
      </c>
      <c r="I12" s="48">
        <f t="shared" si="0"/>
        <v>0</v>
      </c>
      <c r="J12" s="49">
        <f t="shared" si="1"/>
        <v>1238.5</v>
      </c>
    </row>
    <row r="13" spans="1:10" ht="24.75">
      <c r="A13" s="5" t="s">
        <v>43</v>
      </c>
      <c r="B13" s="6" t="s">
        <v>44</v>
      </c>
      <c r="C13" s="7" t="s">
        <v>45</v>
      </c>
      <c r="D13" s="6" t="s">
        <v>36</v>
      </c>
      <c r="E13" s="6" t="s">
        <v>46</v>
      </c>
      <c r="F13" s="8">
        <v>0.5</v>
      </c>
      <c r="G13" s="9">
        <v>58.76</v>
      </c>
      <c r="H13" s="10">
        <v>29.38</v>
      </c>
      <c r="I13" s="48">
        <f t="shared" si="0"/>
        <v>0</v>
      </c>
      <c r="J13" s="49">
        <f t="shared" si="1"/>
        <v>29.38</v>
      </c>
    </row>
    <row r="14" spans="1:10">
      <c r="A14" s="5" t="s">
        <v>47</v>
      </c>
      <c r="B14" s="6" t="s">
        <v>48</v>
      </c>
      <c r="C14" s="7" t="s">
        <v>49</v>
      </c>
      <c r="D14" s="6" t="s">
        <v>36</v>
      </c>
      <c r="E14" s="6" t="s">
        <v>50</v>
      </c>
      <c r="F14" s="8">
        <v>8</v>
      </c>
      <c r="G14" s="9">
        <v>27.06</v>
      </c>
      <c r="H14" s="10">
        <v>216.48</v>
      </c>
      <c r="I14" s="48">
        <f t="shared" si="0"/>
        <v>0</v>
      </c>
      <c r="J14" s="49">
        <f t="shared" si="1"/>
        <v>216.48</v>
      </c>
    </row>
    <row r="15" spans="1:10" ht="16.5">
      <c r="A15" s="5" t="s">
        <v>51</v>
      </c>
      <c r="B15" s="6" t="s">
        <v>52</v>
      </c>
      <c r="C15" s="7" t="s">
        <v>53</v>
      </c>
      <c r="D15" s="6" t="s">
        <v>36</v>
      </c>
      <c r="E15" s="6" t="s">
        <v>50</v>
      </c>
      <c r="F15" s="8">
        <v>8</v>
      </c>
      <c r="G15" s="9">
        <v>23.51</v>
      </c>
      <c r="H15" s="10">
        <v>188.08</v>
      </c>
      <c r="I15" s="48">
        <f t="shared" si="0"/>
        <v>0</v>
      </c>
      <c r="J15" s="49">
        <f t="shared" si="1"/>
        <v>188.08</v>
      </c>
    </row>
    <row r="16" spans="1:10" ht="20.100000000000001" customHeight="1">
      <c r="A16" s="3" t="s">
        <v>54</v>
      </c>
      <c r="B16" s="13" t="s">
        <v>55</v>
      </c>
      <c r="C16" s="13"/>
      <c r="D16" s="13"/>
      <c r="E16" s="13"/>
      <c r="F16" s="13"/>
      <c r="G16" s="13"/>
      <c r="H16" s="4">
        <v>1608.06</v>
      </c>
      <c r="I16" s="48">
        <f t="shared" si="0"/>
        <v>0</v>
      </c>
      <c r="J16" s="49">
        <f t="shared" si="1"/>
        <v>1608.06</v>
      </c>
    </row>
    <row r="17" spans="1:10">
      <c r="A17" s="5" t="s">
        <v>56</v>
      </c>
      <c r="B17" s="6" t="s">
        <v>57</v>
      </c>
      <c r="C17" s="7" t="s">
        <v>58</v>
      </c>
      <c r="D17" s="6" t="s">
        <v>24</v>
      </c>
      <c r="E17" s="6" t="s">
        <v>20</v>
      </c>
      <c r="F17" s="8">
        <v>3</v>
      </c>
      <c r="G17" s="9">
        <v>77.08</v>
      </c>
      <c r="H17" s="10">
        <v>231.24</v>
      </c>
      <c r="I17" s="48">
        <f t="shared" si="0"/>
        <v>0</v>
      </c>
      <c r="J17" s="49">
        <f t="shared" si="1"/>
        <v>231.24</v>
      </c>
    </row>
    <row r="18" spans="1:10" ht="16.5">
      <c r="A18" s="5" t="s">
        <v>59</v>
      </c>
      <c r="B18" s="6" t="s">
        <v>60</v>
      </c>
      <c r="C18" s="7" t="s">
        <v>61</v>
      </c>
      <c r="D18" s="6" t="s">
        <v>62</v>
      </c>
      <c r="E18" s="6" t="s">
        <v>20</v>
      </c>
      <c r="F18" s="8">
        <v>9</v>
      </c>
      <c r="G18" s="9">
        <v>152.97999999999999</v>
      </c>
      <c r="H18" s="10">
        <v>1376.82</v>
      </c>
      <c r="I18" s="48">
        <f t="shared" si="0"/>
        <v>0</v>
      </c>
      <c r="J18" s="49">
        <f t="shared" si="1"/>
        <v>1376.82</v>
      </c>
    </row>
    <row r="19" spans="1:10" ht="20.100000000000001" customHeight="1">
      <c r="A19" s="3" t="s">
        <v>63</v>
      </c>
      <c r="B19" s="13" t="s">
        <v>64</v>
      </c>
      <c r="C19" s="13"/>
      <c r="D19" s="13"/>
      <c r="E19" s="13"/>
      <c r="F19" s="13"/>
      <c r="G19" s="13"/>
      <c r="H19" s="4">
        <v>3069.97</v>
      </c>
      <c r="I19" s="48">
        <f t="shared" si="0"/>
        <v>0</v>
      </c>
      <c r="J19" s="49">
        <f t="shared" si="1"/>
        <v>3069.97</v>
      </c>
    </row>
    <row r="20" spans="1:10" ht="24.75">
      <c r="A20" s="5" t="s">
        <v>65</v>
      </c>
      <c r="B20" s="6" t="s">
        <v>44</v>
      </c>
      <c r="C20" s="7" t="s">
        <v>45</v>
      </c>
      <c r="D20" s="6" t="s">
        <v>36</v>
      </c>
      <c r="E20" s="6" t="s">
        <v>46</v>
      </c>
      <c r="F20" s="8">
        <v>2.2000000000000002</v>
      </c>
      <c r="G20" s="9">
        <v>58.76</v>
      </c>
      <c r="H20" s="10">
        <v>129.27000000000001</v>
      </c>
      <c r="I20" s="48">
        <f t="shared" si="0"/>
        <v>0</v>
      </c>
      <c r="J20" s="49">
        <f t="shared" si="1"/>
        <v>129.27000000000001</v>
      </c>
    </row>
    <row r="21" spans="1:10" ht="16.5">
      <c r="A21" s="5" t="s">
        <v>66</v>
      </c>
      <c r="B21" s="6" t="s">
        <v>67</v>
      </c>
      <c r="C21" s="7" t="s">
        <v>68</v>
      </c>
      <c r="D21" s="6" t="s">
        <v>69</v>
      </c>
      <c r="E21" s="6" t="s">
        <v>32</v>
      </c>
      <c r="F21" s="8">
        <v>0.03</v>
      </c>
      <c r="G21" s="9">
        <v>2677.27</v>
      </c>
      <c r="H21" s="10">
        <v>80.319999999999993</v>
      </c>
      <c r="I21" s="48">
        <f t="shared" si="0"/>
        <v>0</v>
      </c>
      <c r="J21" s="49">
        <f t="shared" si="1"/>
        <v>80.319999999999993</v>
      </c>
    </row>
    <row r="22" spans="1:10" ht="33">
      <c r="A22" s="5" t="s">
        <v>70</v>
      </c>
      <c r="B22" s="6" t="s">
        <v>71</v>
      </c>
      <c r="C22" s="7" t="s">
        <v>72</v>
      </c>
      <c r="D22" s="6" t="s">
        <v>69</v>
      </c>
      <c r="E22" s="6" t="s">
        <v>73</v>
      </c>
      <c r="F22" s="8">
        <v>2.16</v>
      </c>
      <c r="G22" s="9">
        <v>1048.3499999999999</v>
      </c>
      <c r="H22" s="10">
        <v>2264.44</v>
      </c>
      <c r="I22" s="48">
        <f t="shared" si="0"/>
        <v>0</v>
      </c>
      <c r="J22" s="49">
        <f t="shared" si="1"/>
        <v>2264.44</v>
      </c>
    </row>
    <row r="23" spans="1:10" ht="24.75">
      <c r="A23" s="5" t="s">
        <v>74</v>
      </c>
      <c r="B23" s="6" t="s">
        <v>75</v>
      </c>
      <c r="C23" s="7" t="s">
        <v>76</v>
      </c>
      <c r="D23" s="6" t="s">
        <v>36</v>
      </c>
      <c r="E23" s="6" t="s">
        <v>77</v>
      </c>
      <c r="F23" s="8">
        <v>1</v>
      </c>
      <c r="G23" s="9">
        <v>139.18</v>
      </c>
      <c r="H23" s="10">
        <v>139.18</v>
      </c>
      <c r="I23" s="48">
        <f t="shared" si="0"/>
        <v>0</v>
      </c>
      <c r="J23" s="49">
        <f t="shared" si="1"/>
        <v>139.18</v>
      </c>
    </row>
    <row r="24" spans="1:10">
      <c r="A24" s="5" t="s">
        <v>78</v>
      </c>
      <c r="B24" s="6" t="s">
        <v>48</v>
      </c>
      <c r="C24" s="7" t="s">
        <v>49</v>
      </c>
      <c r="D24" s="6" t="s">
        <v>36</v>
      </c>
      <c r="E24" s="6" t="s">
        <v>50</v>
      </c>
      <c r="F24" s="8">
        <v>8</v>
      </c>
      <c r="G24" s="9">
        <v>27.06</v>
      </c>
      <c r="H24" s="10">
        <v>216.48</v>
      </c>
      <c r="I24" s="48">
        <f t="shared" si="0"/>
        <v>0</v>
      </c>
      <c r="J24" s="49">
        <f t="shared" si="1"/>
        <v>216.48</v>
      </c>
    </row>
    <row r="25" spans="1:10" ht="16.5">
      <c r="A25" s="5" t="s">
        <v>79</v>
      </c>
      <c r="B25" s="6" t="s">
        <v>52</v>
      </c>
      <c r="C25" s="7" t="s">
        <v>53</v>
      </c>
      <c r="D25" s="6" t="s">
        <v>36</v>
      </c>
      <c r="E25" s="6" t="s">
        <v>50</v>
      </c>
      <c r="F25" s="8">
        <v>8</v>
      </c>
      <c r="G25" s="9">
        <v>23.51</v>
      </c>
      <c r="H25" s="10">
        <v>188.08</v>
      </c>
      <c r="I25" s="48">
        <f t="shared" si="0"/>
        <v>0</v>
      </c>
      <c r="J25" s="49">
        <f t="shared" si="1"/>
        <v>188.08</v>
      </c>
    </row>
    <row r="26" spans="1:10" ht="16.5">
      <c r="A26" s="5" t="s">
        <v>80</v>
      </c>
      <c r="B26" s="6" t="s">
        <v>34</v>
      </c>
      <c r="C26" s="7" t="s">
        <v>35</v>
      </c>
      <c r="D26" s="6" t="s">
        <v>36</v>
      </c>
      <c r="E26" s="6" t="s">
        <v>25</v>
      </c>
      <c r="F26" s="8">
        <v>3</v>
      </c>
      <c r="G26" s="9">
        <v>3.71</v>
      </c>
      <c r="H26" s="10">
        <v>11.13</v>
      </c>
      <c r="I26" s="48">
        <f t="shared" si="0"/>
        <v>0</v>
      </c>
      <c r="J26" s="49">
        <f t="shared" si="1"/>
        <v>11.13</v>
      </c>
    </row>
    <row r="27" spans="1:10" ht="16.5">
      <c r="A27" s="5" t="s">
        <v>81</v>
      </c>
      <c r="B27" s="6" t="s">
        <v>38</v>
      </c>
      <c r="C27" s="7" t="s">
        <v>39</v>
      </c>
      <c r="D27" s="6" t="s">
        <v>36</v>
      </c>
      <c r="E27" s="6" t="s">
        <v>25</v>
      </c>
      <c r="F27" s="8">
        <v>3</v>
      </c>
      <c r="G27" s="9">
        <v>13.69</v>
      </c>
      <c r="H27" s="10">
        <v>41.07</v>
      </c>
      <c r="I27" s="48">
        <f t="shared" si="0"/>
        <v>0</v>
      </c>
      <c r="J27" s="49">
        <f t="shared" si="1"/>
        <v>41.07</v>
      </c>
    </row>
    <row r="28" spans="1:10" ht="20.100000000000001" customHeight="1">
      <c r="A28" s="3" t="s">
        <v>82</v>
      </c>
      <c r="B28" s="13" t="s">
        <v>83</v>
      </c>
      <c r="C28" s="13"/>
      <c r="D28" s="13"/>
      <c r="E28" s="13"/>
      <c r="F28" s="13"/>
      <c r="G28" s="13"/>
      <c r="H28" s="4">
        <v>42117.85</v>
      </c>
      <c r="I28" s="48">
        <f t="shared" si="0"/>
        <v>0</v>
      </c>
      <c r="J28" s="49">
        <f t="shared" si="1"/>
        <v>42117.85</v>
      </c>
    </row>
    <row r="29" spans="1:10" ht="41.25">
      <c r="A29" s="5" t="s">
        <v>84</v>
      </c>
      <c r="B29" s="6" t="s">
        <v>85</v>
      </c>
      <c r="C29" s="7" t="s">
        <v>86</v>
      </c>
      <c r="D29" s="6" t="s">
        <v>87</v>
      </c>
      <c r="E29" s="6" t="s">
        <v>88</v>
      </c>
      <c r="F29" s="8">
        <v>30</v>
      </c>
      <c r="G29" s="9">
        <v>9.73</v>
      </c>
      <c r="H29" s="10">
        <v>291.89999999999998</v>
      </c>
      <c r="I29" s="48">
        <f t="shared" si="0"/>
        <v>0</v>
      </c>
      <c r="J29" s="49">
        <f t="shared" si="1"/>
        <v>291.89999999999998</v>
      </c>
    </row>
    <row r="30" spans="1:10" ht="49.5">
      <c r="A30" s="5" t="s">
        <v>89</v>
      </c>
      <c r="B30" s="6" t="s">
        <v>90</v>
      </c>
      <c r="C30" s="7" t="s">
        <v>91</v>
      </c>
      <c r="D30" s="6" t="s">
        <v>87</v>
      </c>
      <c r="E30" s="6" t="s">
        <v>88</v>
      </c>
      <c r="F30" s="8">
        <v>30</v>
      </c>
      <c r="G30" s="9">
        <v>5.68</v>
      </c>
      <c r="H30" s="10">
        <v>170.4</v>
      </c>
      <c r="I30" s="48">
        <f t="shared" si="0"/>
        <v>0</v>
      </c>
      <c r="J30" s="49">
        <f t="shared" si="1"/>
        <v>170.4</v>
      </c>
    </row>
    <row r="31" spans="1:10" ht="16.5">
      <c r="A31" s="5" t="s">
        <v>92</v>
      </c>
      <c r="B31" s="6" t="s">
        <v>93</v>
      </c>
      <c r="C31" s="7" t="s">
        <v>94</v>
      </c>
      <c r="D31" s="6" t="s">
        <v>95</v>
      </c>
      <c r="E31" s="6" t="s">
        <v>96</v>
      </c>
      <c r="F31" s="8">
        <v>355.35</v>
      </c>
      <c r="G31" s="9">
        <v>13.81</v>
      </c>
      <c r="H31" s="10">
        <v>4907.38</v>
      </c>
      <c r="I31" s="48">
        <f t="shared" si="0"/>
        <v>0</v>
      </c>
      <c r="J31" s="49">
        <f t="shared" si="1"/>
        <v>4907.38</v>
      </c>
    </row>
    <row r="32" spans="1:10" ht="16.5">
      <c r="A32" s="5" t="s">
        <v>97</v>
      </c>
      <c r="B32" s="6" t="s">
        <v>98</v>
      </c>
      <c r="C32" s="7" t="s">
        <v>99</v>
      </c>
      <c r="D32" s="6" t="s">
        <v>100</v>
      </c>
      <c r="E32" s="6" t="s">
        <v>25</v>
      </c>
      <c r="F32" s="8">
        <v>355.35</v>
      </c>
      <c r="G32" s="9">
        <v>88.71</v>
      </c>
      <c r="H32" s="10">
        <v>31523.1</v>
      </c>
      <c r="I32" s="48">
        <f t="shared" si="0"/>
        <v>0</v>
      </c>
      <c r="J32" s="49">
        <f t="shared" si="1"/>
        <v>31523.1</v>
      </c>
    </row>
    <row r="33" spans="1:10" ht="33">
      <c r="A33" s="5" t="s">
        <v>101</v>
      </c>
      <c r="B33" s="6" t="s">
        <v>102</v>
      </c>
      <c r="C33" s="7" t="s">
        <v>103</v>
      </c>
      <c r="D33" s="6" t="s">
        <v>95</v>
      </c>
      <c r="E33" s="6" t="s">
        <v>88</v>
      </c>
      <c r="F33" s="8">
        <v>15</v>
      </c>
      <c r="G33" s="9">
        <v>221.94</v>
      </c>
      <c r="H33" s="10">
        <v>3329.1</v>
      </c>
      <c r="I33" s="48">
        <f t="shared" si="0"/>
        <v>0</v>
      </c>
      <c r="J33" s="49">
        <f t="shared" si="1"/>
        <v>3329.1</v>
      </c>
    </row>
    <row r="34" spans="1:10" ht="16.5">
      <c r="A34" s="5" t="s">
        <v>104</v>
      </c>
      <c r="B34" s="6" t="s">
        <v>105</v>
      </c>
      <c r="C34" s="7" t="s">
        <v>106</v>
      </c>
      <c r="D34" s="6" t="s">
        <v>14</v>
      </c>
      <c r="E34" s="6" t="s">
        <v>88</v>
      </c>
      <c r="F34" s="8">
        <v>15</v>
      </c>
      <c r="G34" s="9">
        <v>55.09</v>
      </c>
      <c r="H34" s="10">
        <v>826.35</v>
      </c>
      <c r="I34" s="48">
        <f t="shared" si="0"/>
        <v>0</v>
      </c>
      <c r="J34" s="49">
        <f t="shared" si="1"/>
        <v>826.35</v>
      </c>
    </row>
    <row r="35" spans="1:10" ht="16.5">
      <c r="A35" s="5" t="s">
        <v>107</v>
      </c>
      <c r="B35" s="6" t="s">
        <v>108</v>
      </c>
      <c r="C35" s="7" t="s">
        <v>109</v>
      </c>
      <c r="D35" s="6" t="s">
        <v>110</v>
      </c>
      <c r="E35" s="6" t="s">
        <v>77</v>
      </c>
      <c r="F35" s="8">
        <v>109.48</v>
      </c>
      <c r="G35" s="9">
        <v>9.77</v>
      </c>
      <c r="H35" s="10">
        <v>1069.6199999999999</v>
      </c>
      <c r="I35" s="48">
        <f t="shared" si="0"/>
        <v>0</v>
      </c>
      <c r="J35" s="49">
        <f t="shared" si="1"/>
        <v>1069.6199999999999</v>
      </c>
    </row>
    <row r="36" spans="1:10" ht="20.100000000000001" customHeight="1">
      <c r="A36" s="3" t="s">
        <v>111</v>
      </c>
      <c r="B36" s="13" t="s">
        <v>112</v>
      </c>
      <c r="C36" s="13"/>
      <c r="D36" s="13"/>
      <c r="E36" s="13"/>
      <c r="F36" s="13"/>
      <c r="G36" s="13"/>
      <c r="H36" s="4">
        <v>88864.92</v>
      </c>
      <c r="I36" s="48">
        <f t="shared" si="0"/>
        <v>0</v>
      </c>
      <c r="J36" s="49">
        <f t="shared" si="1"/>
        <v>88864.92</v>
      </c>
    </row>
    <row r="37" spans="1:10" ht="16.5">
      <c r="A37" s="5" t="s">
        <v>113</v>
      </c>
      <c r="B37" s="6" t="s">
        <v>114</v>
      </c>
      <c r="C37" s="7" t="s">
        <v>115</v>
      </c>
      <c r="D37" s="6" t="s">
        <v>36</v>
      </c>
      <c r="E37" s="6" t="s">
        <v>25</v>
      </c>
      <c r="F37" s="8">
        <v>429.3</v>
      </c>
      <c r="G37" s="9">
        <v>23.52</v>
      </c>
      <c r="H37" s="10">
        <v>10097.14</v>
      </c>
      <c r="I37" s="48">
        <f t="shared" si="0"/>
        <v>0</v>
      </c>
      <c r="J37" s="49">
        <f t="shared" si="1"/>
        <v>10097.14</v>
      </c>
    </row>
    <row r="38" spans="1:10" ht="24.75">
      <c r="A38" s="5" t="s">
        <v>116</v>
      </c>
      <c r="B38" s="6" t="s">
        <v>117</v>
      </c>
      <c r="C38" s="7" t="s">
        <v>118</v>
      </c>
      <c r="D38" s="6" t="s">
        <v>36</v>
      </c>
      <c r="E38" s="6" t="s">
        <v>25</v>
      </c>
      <c r="F38" s="8">
        <v>429.3</v>
      </c>
      <c r="G38" s="9">
        <v>32.520000000000003</v>
      </c>
      <c r="H38" s="10">
        <v>13960.84</v>
      </c>
      <c r="I38" s="48">
        <f t="shared" si="0"/>
        <v>0</v>
      </c>
      <c r="J38" s="49">
        <f t="shared" si="1"/>
        <v>13960.84</v>
      </c>
    </row>
    <row r="39" spans="1:10" ht="16.5">
      <c r="A39" s="5" t="s">
        <v>119</v>
      </c>
      <c r="B39" s="6" t="s">
        <v>120</v>
      </c>
      <c r="C39" s="7" t="s">
        <v>121</v>
      </c>
      <c r="D39" s="6" t="s">
        <v>62</v>
      </c>
      <c r="E39" s="6" t="s">
        <v>25</v>
      </c>
      <c r="F39" s="8">
        <v>429.3</v>
      </c>
      <c r="G39" s="9">
        <v>149.34</v>
      </c>
      <c r="H39" s="10">
        <v>64111.66</v>
      </c>
      <c r="I39" s="48">
        <f t="shared" si="0"/>
        <v>0</v>
      </c>
      <c r="J39" s="49">
        <f t="shared" si="1"/>
        <v>64111.66</v>
      </c>
    </row>
    <row r="40" spans="1:10" ht="16.5">
      <c r="A40" s="5" t="s">
        <v>122</v>
      </c>
      <c r="B40" s="6" t="s">
        <v>123</v>
      </c>
      <c r="C40" s="7" t="s">
        <v>124</v>
      </c>
      <c r="D40" s="6" t="s">
        <v>110</v>
      </c>
      <c r="E40" s="6" t="s">
        <v>46</v>
      </c>
      <c r="F40" s="8">
        <v>8</v>
      </c>
      <c r="G40" s="9">
        <v>41.95</v>
      </c>
      <c r="H40" s="10">
        <v>335.6</v>
      </c>
      <c r="I40" s="48">
        <f t="shared" si="0"/>
        <v>0</v>
      </c>
      <c r="J40" s="49">
        <f t="shared" si="1"/>
        <v>335.6</v>
      </c>
    </row>
    <row r="41" spans="1:10" ht="16.5">
      <c r="A41" s="5" t="s">
        <v>125</v>
      </c>
      <c r="B41" s="6" t="s">
        <v>126</v>
      </c>
      <c r="C41" s="7" t="s">
        <v>127</v>
      </c>
      <c r="D41" s="6" t="s">
        <v>110</v>
      </c>
      <c r="E41" s="6" t="s">
        <v>46</v>
      </c>
      <c r="F41" s="8">
        <v>8</v>
      </c>
      <c r="G41" s="9">
        <v>44.96</v>
      </c>
      <c r="H41" s="10">
        <v>359.68</v>
      </c>
      <c r="I41" s="48">
        <f t="shared" si="0"/>
        <v>0</v>
      </c>
      <c r="J41" s="49">
        <f t="shared" si="1"/>
        <v>359.68</v>
      </c>
    </row>
    <row r="42" spans="1:10" ht="20.100000000000001" customHeight="1">
      <c r="A42" s="3" t="s">
        <v>128</v>
      </c>
      <c r="B42" s="13" t="s">
        <v>129</v>
      </c>
      <c r="C42" s="13"/>
      <c r="D42" s="13"/>
      <c r="E42" s="13"/>
      <c r="F42" s="13"/>
      <c r="G42" s="13"/>
      <c r="H42" s="4">
        <v>11003.1</v>
      </c>
      <c r="I42" s="48">
        <f t="shared" si="0"/>
        <v>0</v>
      </c>
      <c r="J42" s="49">
        <f t="shared" si="1"/>
        <v>11003.1</v>
      </c>
    </row>
    <row r="43" spans="1:10" ht="16.5">
      <c r="A43" s="5" t="s">
        <v>130</v>
      </c>
      <c r="B43" s="6" t="s">
        <v>131</v>
      </c>
      <c r="C43" s="7" t="s">
        <v>132</v>
      </c>
      <c r="D43" s="6" t="s">
        <v>62</v>
      </c>
      <c r="E43" s="6" t="s">
        <v>25</v>
      </c>
      <c r="F43" s="8">
        <v>7.56</v>
      </c>
      <c r="G43" s="9">
        <v>71.88</v>
      </c>
      <c r="H43" s="10">
        <v>543.41</v>
      </c>
      <c r="I43" s="48">
        <f t="shared" si="0"/>
        <v>0</v>
      </c>
      <c r="J43" s="49">
        <f t="shared" si="1"/>
        <v>543.41</v>
      </c>
    </row>
    <row r="44" spans="1:10" ht="24.75">
      <c r="A44" s="5" t="s">
        <v>133</v>
      </c>
      <c r="B44" s="6" t="s">
        <v>134</v>
      </c>
      <c r="C44" s="7" t="s">
        <v>135</v>
      </c>
      <c r="D44" s="6" t="s">
        <v>136</v>
      </c>
      <c r="E44" s="6" t="s">
        <v>88</v>
      </c>
      <c r="F44" s="8">
        <v>2</v>
      </c>
      <c r="G44" s="9">
        <v>3614.58</v>
      </c>
      <c r="H44" s="10">
        <v>7229.16</v>
      </c>
      <c r="I44" s="48">
        <f t="shared" si="0"/>
        <v>0</v>
      </c>
      <c r="J44" s="49">
        <f t="shared" si="1"/>
        <v>7229.16</v>
      </c>
    </row>
    <row r="45" spans="1:10">
      <c r="A45" s="5" t="s">
        <v>137</v>
      </c>
      <c r="B45" s="6" t="s">
        <v>22</v>
      </c>
      <c r="C45" s="7" t="s">
        <v>23</v>
      </c>
      <c r="D45" s="6" t="s">
        <v>24</v>
      </c>
      <c r="E45" s="6" t="s">
        <v>25</v>
      </c>
      <c r="F45" s="8">
        <v>3</v>
      </c>
      <c r="G45" s="9">
        <v>16.7</v>
      </c>
      <c r="H45" s="10">
        <v>50.1</v>
      </c>
      <c r="I45" s="48">
        <f t="shared" si="0"/>
        <v>0</v>
      </c>
      <c r="J45" s="49">
        <f t="shared" si="1"/>
        <v>50.1</v>
      </c>
    </row>
    <row r="46" spans="1:10" ht="16.5">
      <c r="A46" s="5" t="s">
        <v>138</v>
      </c>
      <c r="B46" s="6" t="s">
        <v>139</v>
      </c>
      <c r="C46" s="7" t="s">
        <v>140</v>
      </c>
      <c r="D46" s="6" t="s">
        <v>14</v>
      </c>
      <c r="E46" s="6" t="s">
        <v>32</v>
      </c>
      <c r="F46" s="8">
        <v>2</v>
      </c>
      <c r="G46" s="9">
        <v>54.08</v>
      </c>
      <c r="H46" s="10">
        <v>108.16</v>
      </c>
      <c r="I46" s="48">
        <f t="shared" si="0"/>
        <v>0</v>
      </c>
      <c r="J46" s="49">
        <f t="shared" si="1"/>
        <v>108.16</v>
      </c>
    </row>
    <row r="47" spans="1:10" ht="16.5">
      <c r="A47" s="5" t="s">
        <v>141</v>
      </c>
      <c r="B47" s="6" t="s">
        <v>142</v>
      </c>
      <c r="C47" s="7" t="s">
        <v>143</v>
      </c>
      <c r="D47" s="6" t="s">
        <v>24</v>
      </c>
      <c r="E47" s="6" t="s">
        <v>25</v>
      </c>
      <c r="F47" s="8">
        <v>3.78</v>
      </c>
      <c r="G47" s="9">
        <v>387.07</v>
      </c>
      <c r="H47" s="10">
        <v>1463.12</v>
      </c>
      <c r="I47" s="48">
        <f t="shared" si="0"/>
        <v>0</v>
      </c>
      <c r="J47" s="49">
        <f t="shared" si="1"/>
        <v>1463.12</v>
      </c>
    </row>
    <row r="48" spans="1:10" ht="16.5">
      <c r="A48" s="5" t="s">
        <v>144</v>
      </c>
      <c r="B48" s="6" t="s">
        <v>145</v>
      </c>
      <c r="C48" s="7" t="s">
        <v>146</v>
      </c>
      <c r="D48" s="6" t="s">
        <v>14</v>
      </c>
      <c r="E48" s="6" t="s">
        <v>147</v>
      </c>
      <c r="F48" s="8">
        <v>1</v>
      </c>
      <c r="G48" s="9">
        <v>309.72000000000003</v>
      </c>
      <c r="H48" s="10">
        <v>309.72000000000003</v>
      </c>
      <c r="I48" s="48">
        <f t="shared" si="0"/>
        <v>0</v>
      </c>
      <c r="J48" s="49">
        <f t="shared" si="1"/>
        <v>309.72000000000003</v>
      </c>
    </row>
    <row r="49" spans="1:10" ht="24.75">
      <c r="A49" s="5" t="s">
        <v>148</v>
      </c>
      <c r="B49" s="6" t="s">
        <v>149</v>
      </c>
      <c r="C49" s="7" t="s">
        <v>150</v>
      </c>
      <c r="D49" s="6" t="s">
        <v>87</v>
      </c>
      <c r="E49" s="6" t="s">
        <v>73</v>
      </c>
      <c r="F49" s="8">
        <v>0.9</v>
      </c>
      <c r="G49" s="9">
        <v>76.92</v>
      </c>
      <c r="H49" s="10">
        <v>69.23</v>
      </c>
      <c r="I49" s="48">
        <f t="shared" si="0"/>
        <v>0</v>
      </c>
      <c r="J49" s="49">
        <f t="shared" si="1"/>
        <v>69.23</v>
      </c>
    </row>
    <row r="50" spans="1:10" ht="24.75">
      <c r="A50" s="5" t="s">
        <v>151</v>
      </c>
      <c r="B50" s="6" t="s">
        <v>152</v>
      </c>
      <c r="C50" s="7" t="s">
        <v>153</v>
      </c>
      <c r="D50" s="6" t="s">
        <v>100</v>
      </c>
      <c r="E50" s="6" t="s">
        <v>154</v>
      </c>
      <c r="F50" s="8">
        <v>1</v>
      </c>
      <c r="G50" s="9">
        <v>1230.2</v>
      </c>
      <c r="H50" s="10">
        <v>1230.2</v>
      </c>
      <c r="I50" s="48">
        <f t="shared" si="0"/>
        <v>0</v>
      </c>
      <c r="J50" s="49">
        <f t="shared" si="1"/>
        <v>1230.2</v>
      </c>
    </row>
    <row r="51" spans="1:10" ht="20.100000000000001" customHeight="1">
      <c r="A51" s="3" t="s">
        <v>155</v>
      </c>
      <c r="B51" s="13" t="s">
        <v>156</v>
      </c>
      <c r="C51" s="13"/>
      <c r="D51" s="13"/>
      <c r="E51" s="13"/>
      <c r="F51" s="13"/>
      <c r="G51" s="13"/>
      <c r="H51" s="4">
        <v>10515.61</v>
      </c>
      <c r="I51" s="48">
        <f t="shared" si="0"/>
        <v>0</v>
      </c>
      <c r="J51" s="49">
        <f t="shared" si="1"/>
        <v>10515.61</v>
      </c>
    </row>
    <row r="52" spans="1:10" ht="16.5">
      <c r="A52" s="5" t="s">
        <v>157</v>
      </c>
      <c r="B52" s="6" t="s">
        <v>158</v>
      </c>
      <c r="C52" s="7" t="s">
        <v>159</v>
      </c>
      <c r="D52" s="6" t="s">
        <v>160</v>
      </c>
      <c r="E52" s="6" t="s">
        <v>25</v>
      </c>
      <c r="F52" s="8">
        <v>405.07</v>
      </c>
      <c r="G52" s="9">
        <v>2.76</v>
      </c>
      <c r="H52" s="10">
        <v>1117.99</v>
      </c>
      <c r="I52" s="48">
        <f t="shared" si="0"/>
        <v>0</v>
      </c>
      <c r="J52" s="49">
        <f t="shared" si="1"/>
        <v>1117.99</v>
      </c>
    </row>
    <row r="53" spans="1:10" ht="16.5">
      <c r="A53" s="5" t="s">
        <v>161</v>
      </c>
      <c r="B53" s="6" t="s">
        <v>162</v>
      </c>
      <c r="C53" s="7" t="s">
        <v>163</v>
      </c>
      <c r="D53" s="6" t="s">
        <v>164</v>
      </c>
      <c r="E53" s="6" t="s">
        <v>25</v>
      </c>
      <c r="F53" s="8">
        <v>405.07</v>
      </c>
      <c r="G53" s="9">
        <v>23.2</v>
      </c>
      <c r="H53" s="10">
        <v>9397.6200000000008</v>
      </c>
      <c r="I53" s="48">
        <f t="shared" si="0"/>
        <v>0</v>
      </c>
      <c r="J53" s="49">
        <f t="shared" si="1"/>
        <v>9397.6200000000008</v>
      </c>
    </row>
    <row r="54" spans="1:10" ht="20.100000000000001" customHeight="1">
      <c r="A54" s="3" t="s">
        <v>165</v>
      </c>
      <c r="B54" s="13" t="s">
        <v>166</v>
      </c>
      <c r="C54" s="13"/>
      <c r="D54" s="13"/>
      <c r="E54" s="13"/>
      <c r="F54" s="13"/>
      <c r="G54" s="13"/>
      <c r="H54" s="4">
        <v>91398.64</v>
      </c>
      <c r="I54" s="48">
        <f t="shared" si="0"/>
        <v>0</v>
      </c>
      <c r="J54" s="49">
        <f t="shared" si="1"/>
        <v>91398.64</v>
      </c>
    </row>
    <row r="55" spans="1:10" ht="16.5">
      <c r="A55" s="5" t="s">
        <v>167</v>
      </c>
      <c r="B55" s="6" t="s">
        <v>168</v>
      </c>
      <c r="C55" s="7" t="s">
        <v>169</v>
      </c>
      <c r="D55" s="6" t="s">
        <v>170</v>
      </c>
      <c r="E55" s="6" t="s">
        <v>25</v>
      </c>
      <c r="F55" s="8">
        <v>112.12</v>
      </c>
      <c r="G55" s="9">
        <v>248.55</v>
      </c>
      <c r="H55" s="10">
        <v>27867.43</v>
      </c>
      <c r="I55" s="48">
        <f t="shared" si="0"/>
        <v>0</v>
      </c>
      <c r="J55" s="49">
        <f t="shared" si="1"/>
        <v>27867.43</v>
      </c>
    </row>
    <row r="56" spans="1:10" ht="16.5">
      <c r="A56" s="5" t="s">
        <v>171</v>
      </c>
      <c r="B56" s="6" t="s">
        <v>172</v>
      </c>
      <c r="C56" s="7" t="s">
        <v>173</v>
      </c>
      <c r="D56" s="6" t="s">
        <v>170</v>
      </c>
      <c r="E56" s="6" t="s">
        <v>25</v>
      </c>
      <c r="F56" s="8">
        <v>112.12</v>
      </c>
      <c r="G56" s="9">
        <v>131.27000000000001</v>
      </c>
      <c r="H56" s="10">
        <v>14717.99</v>
      </c>
      <c r="I56" s="48">
        <f t="shared" si="0"/>
        <v>0</v>
      </c>
      <c r="J56" s="49">
        <f t="shared" si="1"/>
        <v>14717.99</v>
      </c>
    </row>
    <row r="57" spans="1:10" ht="41.25">
      <c r="A57" s="5" t="s">
        <v>174</v>
      </c>
      <c r="B57" s="6" t="s">
        <v>175</v>
      </c>
      <c r="C57" s="7" t="s">
        <v>176</v>
      </c>
      <c r="D57" s="6" t="s">
        <v>87</v>
      </c>
      <c r="E57" s="6" t="s">
        <v>73</v>
      </c>
      <c r="F57" s="8">
        <v>123.4</v>
      </c>
      <c r="G57" s="9">
        <v>5.07</v>
      </c>
      <c r="H57" s="10">
        <v>625.64</v>
      </c>
      <c r="I57" s="48">
        <f t="shared" si="0"/>
        <v>0</v>
      </c>
      <c r="J57" s="49">
        <f t="shared" si="1"/>
        <v>625.64</v>
      </c>
    </row>
    <row r="58" spans="1:10">
      <c r="A58" s="5" t="s">
        <v>177</v>
      </c>
      <c r="B58" s="6" t="s">
        <v>178</v>
      </c>
      <c r="C58" s="7" t="s">
        <v>179</v>
      </c>
      <c r="D58" s="6" t="s">
        <v>100</v>
      </c>
      <c r="E58" s="6" t="s">
        <v>25</v>
      </c>
      <c r="F58" s="8">
        <v>123.4</v>
      </c>
      <c r="G58" s="9">
        <v>88.71</v>
      </c>
      <c r="H58" s="10">
        <v>10946.81</v>
      </c>
      <c r="I58" s="48">
        <f t="shared" si="0"/>
        <v>0</v>
      </c>
      <c r="J58" s="49">
        <f t="shared" si="1"/>
        <v>10946.81</v>
      </c>
    </row>
    <row r="59" spans="1:10" ht="33">
      <c r="A59" s="5" t="s">
        <v>180</v>
      </c>
      <c r="B59" s="6" t="s">
        <v>102</v>
      </c>
      <c r="C59" s="7" t="s">
        <v>103</v>
      </c>
      <c r="D59" s="6" t="s">
        <v>95</v>
      </c>
      <c r="E59" s="6" t="s">
        <v>88</v>
      </c>
      <c r="F59" s="8">
        <v>6</v>
      </c>
      <c r="G59" s="9">
        <v>221.94</v>
      </c>
      <c r="H59" s="10">
        <v>1331.64</v>
      </c>
      <c r="I59" s="48">
        <f t="shared" si="0"/>
        <v>0</v>
      </c>
      <c r="J59" s="49">
        <f t="shared" si="1"/>
        <v>1331.64</v>
      </c>
    </row>
    <row r="60" spans="1:10" ht="16.5">
      <c r="A60" s="5" t="s">
        <v>181</v>
      </c>
      <c r="B60" s="6" t="s">
        <v>182</v>
      </c>
      <c r="C60" s="7" t="s">
        <v>183</v>
      </c>
      <c r="D60" s="6" t="s">
        <v>14</v>
      </c>
      <c r="E60" s="6" t="s">
        <v>73</v>
      </c>
      <c r="F60" s="8">
        <v>21</v>
      </c>
      <c r="G60" s="9">
        <v>370.91</v>
      </c>
      <c r="H60" s="10">
        <v>7789.11</v>
      </c>
      <c r="I60" s="48">
        <f t="shared" si="0"/>
        <v>0</v>
      </c>
      <c r="J60" s="49">
        <f t="shared" si="1"/>
        <v>7789.11</v>
      </c>
    </row>
    <row r="61" spans="1:10" ht="24.75">
      <c r="A61" s="5" t="s">
        <v>184</v>
      </c>
      <c r="B61" s="6" t="s">
        <v>185</v>
      </c>
      <c r="C61" s="7" t="s">
        <v>186</v>
      </c>
      <c r="D61" s="6" t="s">
        <v>136</v>
      </c>
      <c r="E61" s="6" t="s">
        <v>96</v>
      </c>
      <c r="F61" s="8">
        <v>39.31</v>
      </c>
      <c r="G61" s="9">
        <v>715.34</v>
      </c>
      <c r="H61" s="10">
        <v>28120.02</v>
      </c>
      <c r="I61" s="48">
        <f t="shared" si="0"/>
        <v>0</v>
      </c>
      <c r="J61" s="49">
        <f t="shared" si="1"/>
        <v>28120.02</v>
      </c>
    </row>
    <row r="62" spans="1:10" ht="20.100000000000001" customHeight="1">
      <c r="A62" s="3" t="s">
        <v>187</v>
      </c>
      <c r="B62" s="13" t="s">
        <v>188</v>
      </c>
      <c r="C62" s="13"/>
      <c r="D62" s="13"/>
      <c r="E62" s="13"/>
      <c r="F62" s="13"/>
      <c r="G62" s="13"/>
      <c r="H62" s="4">
        <v>75166.09</v>
      </c>
      <c r="I62" s="48">
        <f t="shared" si="0"/>
        <v>0</v>
      </c>
      <c r="J62" s="49">
        <f t="shared" ref="J62:J68" si="2">H62-(H62*I62)</f>
        <v>75166.09</v>
      </c>
    </row>
    <row r="63" spans="1:10" ht="33">
      <c r="A63" s="5" t="s">
        <v>189</v>
      </c>
      <c r="B63" s="6" t="s">
        <v>190</v>
      </c>
      <c r="C63" s="7" t="s">
        <v>191</v>
      </c>
      <c r="D63" s="6" t="s">
        <v>87</v>
      </c>
      <c r="E63" s="6" t="s">
        <v>73</v>
      </c>
      <c r="F63" s="8">
        <v>231.02</v>
      </c>
      <c r="G63" s="9">
        <v>65.28</v>
      </c>
      <c r="H63" s="10">
        <v>15080.99</v>
      </c>
      <c r="I63" s="48">
        <f t="shared" si="0"/>
        <v>0</v>
      </c>
      <c r="J63" s="49">
        <f t="shared" si="2"/>
        <v>15080.99</v>
      </c>
    </row>
    <row r="64" spans="1:10" ht="33">
      <c r="A64" s="5" t="s">
        <v>192</v>
      </c>
      <c r="B64" s="6" t="s">
        <v>193</v>
      </c>
      <c r="C64" s="7" t="s">
        <v>194</v>
      </c>
      <c r="D64" s="6" t="s">
        <v>36</v>
      </c>
      <c r="E64" s="6" t="s">
        <v>25</v>
      </c>
      <c r="F64" s="8">
        <v>220.1</v>
      </c>
      <c r="G64" s="9">
        <v>165.45</v>
      </c>
      <c r="H64" s="10">
        <v>36415.550000000003</v>
      </c>
      <c r="I64" s="48">
        <f t="shared" si="0"/>
        <v>0</v>
      </c>
      <c r="J64" s="49">
        <f t="shared" si="2"/>
        <v>36415.550000000003</v>
      </c>
    </row>
    <row r="65" spans="1:10" ht="24.75">
      <c r="A65" s="5" t="s">
        <v>195</v>
      </c>
      <c r="B65" s="6" t="s">
        <v>196</v>
      </c>
      <c r="C65" s="7" t="s">
        <v>197</v>
      </c>
      <c r="D65" s="6" t="s">
        <v>19</v>
      </c>
      <c r="E65" s="6" t="s">
        <v>25</v>
      </c>
      <c r="F65" s="8">
        <v>220.1</v>
      </c>
      <c r="G65" s="9">
        <v>107.54</v>
      </c>
      <c r="H65" s="10">
        <v>23669.55</v>
      </c>
      <c r="I65" s="48">
        <f t="shared" si="0"/>
        <v>0</v>
      </c>
      <c r="J65" s="49">
        <f t="shared" si="2"/>
        <v>23669.55</v>
      </c>
    </row>
    <row r="66" spans="1:10" ht="15" customHeight="1">
      <c r="A66" s="1"/>
      <c r="B66" s="1"/>
      <c r="C66" s="1"/>
      <c r="D66" s="1"/>
      <c r="E66" s="1"/>
      <c r="F66" s="14" t="s">
        <v>198</v>
      </c>
      <c r="G66" s="14"/>
      <c r="H66" s="4">
        <v>82529.91</v>
      </c>
      <c r="I66" s="48">
        <f t="shared" si="0"/>
        <v>0</v>
      </c>
      <c r="J66" s="49">
        <f t="shared" si="2"/>
        <v>82529.91</v>
      </c>
    </row>
    <row r="67" spans="1:10" ht="15" customHeight="1">
      <c r="A67" s="1"/>
      <c r="B67" s="1"/>
      <c r="C67" s="1"/>
      <c r="D67" s="1"/>
      <c r="E67" s="1"/>
      <c r="F67" s="14" t="s">
        <v>199</v>
      </c>
      <c r="G67" s="14"/>
      <c r="H67" s="4">
        <v>331046.58</v>
      </c>
      <c r="I67" s="48">
        <f t="shared" si="0"/>
        <v>0</v>
      </c>
      <c r="J67" s="49">
        <f t="shared" si="2"/>
        <v>331046.58</v>
      </c>
    </row>
    <row r="68" spans="1:10" ht="15" customHeight="1">
      <c r="A68" s="1"/>
      <c r="B68" s="1"/>
      <c r="C68" s="1"/>
      <c r="D68" s="1"/>
      <c r="E68" s="1"/>
      <c r="F68" s="14" t="s">
        <v>200</v>
      </c>
      <c r="G68" s="14"/>
      <c r="H68" s="4">
        <v>413576.49</v>
      </c>
      <c r="I68" s="48">
        <f t="shared" ref="I68" si="3">$I$2</f>
        <v>0</v>
      </c>
      <c r="J68" s="49">
        <f t="shared" si="2"/>
        <v>413576.49</v>
      </c>
    </row>
  </sheetData>
  <mergeCells count="14">
    <mergeCell ref="B62:G62"/>
    <mergeCell ref="F66:G66"/>
    <mergeCell ref="F67:G67"/>
    <mergeCell ref="F68:G68"/>
    <mergeCell ref="B28:G28"/>
    <mergeCell ref="B36:G36"/>
    <mergeCell ref="B42:G42"/>
    <mergeCell ref="B51:G51"/>
    <mergeCell ref="B54:G54"/>
    <mergeCell ref="A1:H1"/>
    <mergeCell ref="B2:G2"/>
    <mergeCell ref="B4:G4"/>
    <mergeCell ref="B16:G16"/>
    <mergeCell ref="B19:G19"/>
  </mergeCells>
  <pageMargins left="0.5" right="0.5" top="0.5" bottom="0.5" header="0" footer="0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F4C117-A304-4B97-BC0F-F6AFE5CA77FD}">
  <dimension ref="A1:O50"/>
  <sheetViews>
    <sheetView topLeftCell="A10" workbookViewId="0">
      <selection activeCell="M27" sqref="M27:N27"/>
    </sheetView>
  </sheetViews>
  <sheetFormatPr defaultRowHeight="15"/>
  <cols>
    <col min="1" max="1" width="7.42578125" customWidth="1"/>
    <col min="2" max="2" width="27.85546875" customWidth="1"/>
    <col min="3" max="3" width="11" customWidth="1"/>
    <col min="4" max="7" width="9.42578125" customWidth="1"/>
    <col min="8" max="8" width="10.42578125" customWidth="1"/>
    <col min="9" max="9" width="1.28515625" hidden="1" customWidth="1"/>
    <col min="10" max="13" width="9.42578125" customWidth="1"/>
    <col min="14" max="14" width="10.7109375" bestFit="1" customWidth="1"/>
  </cols>
  <sheetData>
    <row r="1" spans="1:14" ht="182.1" customHeight="1">
      <c r="A1" s="15"/>
      <c r="B1" s="15"/>
      <c r="C1" s="15"/>
      <c r="D1" s="15"/>
      <c r="E1" s="15"/>
      <c r="F1" s="15"/>
      <c r="G1" s="15"/>
      <c r="H1" s="15"/>
      <c r="I1" s="16"/>
      <c r="J1" s="16"/>
      <c r="K1" s="16"/>
      <c r="L1" s="16"/>
      <c r="M1" s="16"/>
      <c r="N1" s="16"/>
    </row>
    <row r="2" spans="1:14">
      <c r="A2" s="17" t="s">
        <v>1</v>
      </c>
      <c r="B2" s="17" t="s">
        <v>3</v>
      </c>
      <c r="C2" s="17" t="s">
        <v>201</v>
      </c>
      <c r="D2" s="17" t="s">
        <v>202</v>
      </c>
      <c r="E2" s="17" t="s">
        <v>203</v>
      </c>
      <c r="F2" s="17" t="s">
        <v>204</v>
      </c>
      <c r="G2" s="17" t="s">
        <v>205</v>
      </c>
      <c r="H2" s="18" t="s">
        <v>206</v>
      </c>
      <c r="I2" s="18"/>
      <c r="J2" s="17" t="s">
        <v>207</v>
      </c>
      <c r="K2" s="17" t="s">
        <v>208</v>
      </c>
      <c r="L2" s="17" t="s">
        <v>209</v>
      </c>
      <c r="M2" s="17" t="s">
        <v>210</v>
      </c>
      <c r="N2" s="19" t="s">
        <v>211</v>
      </c>
    </row>
    <row r="3" spans="1:14" ht="12" customHeight="1">
      <c r="A3" s="20" t="s">
        <v>9</v>
      </c>
      <c r="B3" s="21" t="s">
        <v>10</v>
      </c>
      <c r="C3" s="22">
        <v>7302.34</v>
      </c>
      <c r="D3" s="23">
        <v>0.5</v>
      </c>
      <c r="E3" s="23">
        <v>0.5</v>
      </c>
      <c r="F3" s="24"/>
      <c r="G3" s="24"/>
      <c r="H3" s="25"/>
      <c r="I3" s="26"/>
      <c r="J3" s="24"/>
      <c r="K3" s="24"/>
      <c r="L3" s="24"/>
      <c r="M3" s="24"/>
      <c r="N3" s="27">
        <v>1</v>
      </c>
    </row>
    <row r="4" spans="1:14" ht="12.95" customHeight="1">
      <c r="A4" s="20"/>
      <c r="B4" s="21"/>
      <c r="C4" s="22"/>
      <c r="D4" s="28">
        <v>3651.17</v>
      </c>
      <c r="E4" s="28">
        <v>3651.17</v>
      </c>
      <c r="F4" s="29"/>
      <c r="G4" s="29"/>
      <c r="H4" s="30"/>
      <c r="I4" s="31"/>
      <c r="J4" s="29"/>
      <c r="K4" s="29"/>
      <c r="L4" s="29"/>
      <c r="M4" s="29"/>
      <c r="N4" s="32">
        <v>7302.34</v>
      </c>
    </row>
    <row r="5" spans="1:14" ht="12" customHeight="1">
      <c r="A5" s="20" t="s">
        <v>54</v>
      </c>
      <c r="B5" s="21" t="s">
        <v>55</v>
      </c>
      <c r="C5" s="22">
        <v>1608.06</v>
      </c>
      <c r="D5" s="23">
        <v>1</v>
      </c>
      <c r="E5" s="24"/>
      <c r="F5" s="24"/>
      <c r="G5" s="24"/>
      <c r="H5" s="25"/>
      <c r="I5" s="26"/>
      <c r="J5" s="24"/>
      <c r="K5" s="24"/>
      <c r="L5" s="24"/>
      <c r="M5" s="24"/>
      <c r="N5" s="27">
        <v>1</v>
      </c>
    </row>
    <row r="6" spans="1:14" ht="12.95" customHeight="1">
      <c r="A6" s="20"/>
      <c r="B6" s="21"/>
      <c r="C6" s="22"/>
      <c r="D6" s="28">
        <v>1608.06</v>
      </c>
      <c r="E6" s="29"/>
      <c r="F6" s="29"/>
      <c r="G6" s="29"/>
      <c r="H6" s="30"/>
      <c r="I6" s="31"/>
      <c r="J6" s="29"/>
      <c r="K6" s="29"/>
      <c r="L6" s="29"/>
      <c r="M6" s="29"/>
      <c r="N6" s="32">
        <v>1608.06</v>
      </c>
    </row>
    <row r="7" spans="1:14" ht="12" customHeight="1">
      <c r="A7" s="20" t="s">
        <v>63</v>
      </c>
      <c r="B7" s="21" t="s">
        <v>64</v>
      </c>
      <c r="C7" s="22">
        <v>3069.97</v>
      </c>
      <c r="D7" s="23">
        <v>0.8</v>
      </c>
      <c r="E7" s="23">
        <v>0.2</v>
      </c>
      <c r="F7" s="24"/>
      <c r="G7" s="24"/>
      <c r="H7" s="25"/>
      <c r="I7" s="26"/>
      <c r="J7" s="24"/>
      <c r="K7" s="24"/>
      <c r="L7" s="24"/>
      <c r="M7" s="24"/>
      <c r="N7" s="27">
        <v>1</v>
      </c>
    </row>
    <row r="8" spans="1:14" ht="12.95" customHeight="1">
      <c r="A8" s="20"/>
      <c r="B8" s="21"/>
      <c r="C8" s="22"/>
      <c r="D8" s="28">
        <v>2455.98</v>
      </c>
      <c r="E8" s="28">
        <v>613.99</v>
      </c>
      <c r="F8" s="29"/>
      <c r="G8" s="29"/>
      <c r="H8" s="30"/>
      <c r="I8" s="31"/>
      <c r="J8" s="29"/>
      <c r="K8" s="29"/>
      <c r="L8" s="29"/>
      <c r="M8" s="29"/>
      <c r="N8" s="32">
        <v>3069.97</v>
      </c>
    </row>
    <row r="9" spans="1:14" ht="12" customHeight="1">
      <c r="A9" s="20" t="s">
        <v>82</v>
      </c>
      <c r="B9" s="21" t="s">
        <v>83</v>
      </c>
      <c r="C9" s="22">
        <v>42117.85</v>
      </c>
      <c r="D9" s="23">
        <v>0.2</v>
      </c>
      <c r="E9" s="23">
        <v>0.1</v>
      </c>
      <c r="F9" s="23">
        <v>0.1</v>
      </c>
      <c r="G9" s="23">
        <v>0.1</v>
      </c>
      <c r="H9" s="33">
        <v>0.2</v>
      </c>
      <c r="I9" s="33"/>
      <c r="J9" s="23">
        <v>0.2</v>
      </c>
      <c r="K9" s="23">
        <v>0.1</v>
      </c>
      <c r="L9" s="24"/>
      <c r="M9" s="24"/>
      <c r="N9" s="27">
        <v>1</v>
      </c>
    </row>
    <row r="10" spans="1:14" ht="12.95" customHeight="1">
      <c r="A10" s="20"/>
      <c r="B10" s="21"/>
      <c r="C10" s="22"/>
      <c r="D10" s="28">
        <v>8423.57</v>
      </c>
      <c r="E10" s="28">
        <v>4211.79</v>
      </c>
      <c r="F10" s="28">
        <v>4211.79</v>
      </c>
      <c r="G10" s="28">
        <v>4211.79</v>
      </c>
      <c r="H10" s="34">
        <v>8423.57</v>
      </c>
      <c r="I10" s="34"/>
      <c r="J10" s="28">
        <v>8423.57</v>
      </c>
      <c r="K10" s="28">
        <v>4211.7700000000004</v>
      </c>
      <c r="L10" s="29"/>
      <c r="M10" s="29"/>
      <c r="N10" s="32">
        <v>42117.85</v>
      </c>
    </row>
    <row r="11" spans="1:14" ht="12" customHeight="1">
      <c r="A11" s="20" t="s">
        <v>111</v>
      </c>
      <c r="B11" s="21" t="s">
        <v>112</v>
      </c>
      <c r="C11" s="22">
        <v>88864.92</v>
      </c>
      <c r="D11" s="23">
        <v>0.1</v>
      </c>
      <c r="E11" s="23">
        <v>0.1</v>
      </c>
      <c r="F11" s="23">
        <v>0.1</v>
      </c>
      <c r="G11" s="23">
        <v>0.1</v>
      </c>
      <c r="H11" s="33">
        <v>0.1</v>
      </c>
      <c r="I11" s="33"/>
      <c r="J11" s="23">
        <v>0.1</v>
      </c>
      <c r="K11" s="23">
        <v>0.1</v>
      </c>
      <c r="L11" s="23">
        <v>0.1</v>
      </c>
      <c r="M11" s="23">
        <v>0.2</v>
      </c>
      <c r="N11" s="27">
        <v>1</v>
      </c>
    </row>
    <row r="12" spans="1:14" ht="12.95" customHeight="1">
      <c r="A12" s="20"/>
      <c r="B12" s="21"/>
      <c r="C12" s="22"/>
      <c r="D12" s="28">
        <v>8886.49</v>
      </c>
      <c r="E12" s="28">
        <v>8886.49</v>
      </c>
      <c r="F12" s="28">
        <v>8886.49</v>
      </c>
      <c r="G12" s="28">
        <v>8886.49</v>
      </c>
      <c r="H12" s="34">
        <v>8886.49</v>
      </c>
      <c r="I12" s="34"/>
      <c r="J12" s="28">
        <v>8886.49</v>
      </c>
      <c r="K12" s="28">
        <v>8886.49</v>
      </c>
      <c r="L12" s="28">
        <v>8886.49</v>
      </c>
      <c r="M12" s="28">
        <v>17773</v>
      </c>
      <c r="N12" s="32">
        <v>88864.92</v>
      </c>
    </row>
    <row r="13" spans="1:14" ht="12" customHeight="1">
      <c r="A13" s="20" t="s">
        <v>128</v>
      </c>
      <c r="B13" s="21" t="s">
        <v>129</v>
      </c>
      <c r="C13" s="22">
        <v>11003.1</v>
      </c>
      <c r="D13" s="23">
        <v>0.5</v>
      </c>
      <c r="E13" s="23">
        <v>0.5</v>
      </c>
      <c r="F13" s="24"/>
      <c r="G13" s="24"/>
      <c r="H13" s="25"/>
      <c r="I13" s="26"/>
      <c r="J13" s="24"/>
      <c r="K13" s="24"/>
      <c r="L13" s="24"/>
      <c r="M13" s="24"/>
      <c r="N13" s="27">
        <v>1</v>
      </c>
    </row>
    <row r="14" spans="1:14" ht="12.95" customHeight="1">
      <c r="A14" s="20"/>
      <c r="B14" s="21"/>
      <c r="C14" s="22"/>
      <c r="D14" s="28">
        <v>5501.55</v>
      </c>
      <c r="E14" s="28">
        <v>5501.55</v>
      </c>
      <c r="F14" s="29"/>
      <c r="G14" s="29"/>
      <c r="H14" s="30"/>
      <c r="I14" s="31"/>
      <c r="J14" s="29"/>
      <c r="K14" s="29"/>
      <c r="L14" s="29"/>
      <c r="M14" s="29"/>
      <c r="N14" s="32">
        <v>11003.1</v>
      </c>
    </row>
    <row r="15" spans="1:14" ht="12" customHeight="1">
      <c r="A15" s="20" t="s">
        <v>155</v>
      </c>
      <c r="B15" s="21" t="s">
        <v>156</v>
      </c>
      <c r="C15" s="22">
        <v>10515.61</v>
      </c>
      <c r="D15" s="24"/>
      <c r="E15" s="24"/>
      <c r="F15" s="24"/>
      <c r="G15" s="24"/>
      <c r="H15" s="25"/>
      <c r="I15" s="26"/>
      <c r="J15" s="24"/>
      <c r="K15" s="23">
        <v>0.3</v>
      </c>
      <c r="L15" s="23">
        <v>0.2</v>
      </c>
      <c r="M15" s="23">
        <v>0.5</v>
      </c>
      <c r="N15" s="27">
        <v>1</v>
      </c>
    </row>
    <row r="16" spans="1:14" ht="12.95" customHeight="1">
      <c r="A16" s="20"/>
      <c r="B16" s="21"/>
      <c r="C16" s="22"/>
      <c r="D16" s="29"/>
      <c r="E16" s="29"/>
      <c r="F16" s="29"/>
      <c r="G16" s="29"/>
      <c r="H16" s="30"/>
      <c r="I16" s="31"/>
      <c r="J16" s="29"/>
      <c r="K16" s="28">
        <v>3154.68</v>
      </c>
      <c r="L16" s="28">
        <v>2103.12</v>
      </c>
      <c r="M16" s="28">
        <v>5257.81</v>
      </c>
      <c r="N16" s="32">
        <v>10515.61</v>
      </c>
    </row>
    <row r="17" spans="1:15" ht="12" customHeight="1">
      <c r="A17" s="20" t="s">
        <v>165</v>
      </c>
      <c r="B17" s="21" t="s">
        <v>166</v>
      </c>
      <c r="C17" s="22">
        <v>91398.64</v>
      </c>
      <c r="D17" s="24"/>
      <c r="E17" s="23">
        <v>0.1</v>
      </c>
      <c r="F17" s="23">
        <v>0.2</v>
      </c>
      <c r="G17" s="23">
        <v>0.2</v>
      </c>
      <c r="H17" s="33">
        <v>0.1</v>
      </c>
      <c r="I17" s="33"/>
      <c r="J17" s="23">
        <v>0.1</v>
      </c>
      <c r="K17" s="23">
        <v>0.1</v>
      </c>
      <c r="L17" s="23">
        <v>0.1</v>
      </c>
      <c r="M17" s="23">
        <v>0.1</v>
      </c>
      <c r="N17" s="27">
        <v>1</v>
      </c>
    </row>
    <row r="18" spans="1:15" ht="12.95" customHeight="1">
      <c r="A18" s="20"/>
      <c r="B18" s="21"/>
      <c r="C18" s="22"/>
      <c r="D18" s="29"/>
      <c r="E18" s="28">
        <v>9139.86</v>
      </c>
      <c r="F18" s="28">
        <v>18279.73</v>
      </c>
      <c r="G18" s="28">
        <v>18279.73</v>
      </c>
      <c r="H18" s="34">
        <v>9139.86</v>
      </c>
      <c r="I18" s="34"/>
      <c r="J18" s="28">
        <v>9139.86</v>
      </c>
      <c r="K18" s="28">
        <v>9139.86</v>
      </c>
      <c r="L18" s="28">
        <v>9139.86</v>
      </c>
      <c r="M18" s="28">
        <v>9139.8799999999992</v>
      </c>
      <c r="N18" s="32">
        <v>91398.64</v>
      </c>
    </row>
    <row r="19" spans="1:15" ht="12" customHeight="1">
      <c r="A19" s="20" t="s">
        <v>187</v>
      </c>
      <c r="B19" s="21" t="s">
        <v>188</v>
      </c>
      <c r="C19" s="22">
        <v>75166.09</v>
      </c>
      <c r="D19" s="24"/>
      <c r="E19" s="24"/>
      <c r="F19" s="24"/>
      <c r="G19" s="24"/>
      <c r="H19" s="33">
        <v>0.2</v>
      </c>
      <c r="I19" s="33"/>
      <c r="J19" s="23">
        <v>0.2</v>
      </c>
      <c r="K19" s="23">
        <v>0.2</v>
      </c>
      <c r="L19" s="23">
        <v>0.3</v>
      </c>
      <c r="M19" s="23">
        <v>0.1</v>
      </c>
      <c r="N19" s="27">
        <v>1</v>
      </c>
    </row>
    <row r="20" spans="1:15" ht="12.95" customHeight="1">
      <c r="A20" s="20"/>
      <c r="B20" s="21"/>
      <c r="C20" s="22"/>
      <c r="D20" s="29"/>
      <c r="E20" s="29"/>
      <c r="F20" s="29"/>
      <c r="G20" s="29"/>
      <c r="H20" s="34">
        <v>15033.22</v>
      </c>
      <c r="I20" s="34"/>
      <c r="J20" s="28">
        <v>15033.22</v>
      </c>
      <c r="K20" s="28">
        <v>15033.22</v>
      </c>
      <c r="L20" s="28">
        <v>22549.83</v>
      </c>
      <c r="M20" s="28">
        <v>7516.6</v>
      </c>
      <c r="N20" s="32">
        <v>75166.09</v>
      </c>
    </row>
    <row r="21" spans="1:15" ht="12" customHeight="1">
      <c r="A21" s="20" t="s">
        <v>212</v>
      </c>
      <c r="B21" s="21" t="s">
        <v>213</v>
      </c>
      <c r="C21" s="22">
        <v>82529.91</v>
      </c>
      <c r="D21" s="23">
        <v>9.2200000000000004E-2</v>
      </c>
      <c r="E21" s="23">
        <v>9.6699999999999994E-2</v>
      </c>
      <c r="F21" s="23">
        <v>9.4800000000000009E-2</v>
      </c>
      <c r="G21" s="23">
        <v>9.4800000000000009E-2</v>
      </c>
      <c r="H21" s="33">
        <v>0.12529999999999999</v>
      </c>
      <c r="I21" s="33"/>
      <c r="J21" s="23">
        <v>0.12529999999999999</v>
      </c>
      <c r="K21" s="23">
        <v>0.12210000000000001</v>
      </c>
      <c r="L21" s="23">
        <v>0.12890000000000001</v>
      </c>
      <c r="M21" s="23">
        <v>0.11990000000000001</v>
      </c>
      <c r="N21" s="27">
        <v>1</v>
      </c>
    </row>
    <row r="22" spans="1:15" ht="12.95" customHeight="1">
      <c r="A22" s="20"/>
      <c r="B22" s="21"/>
      <c r="C22" s="22"/>
      <c r="D22" s="28">
        <v>7610.57</v>
      </c>
      <c r="E22" s="28">
        <v>7978.89</v>
      </c>
      <c r="F22" s="28">
        <v>7822.63</v>
      </c>
      <c r="G22" s="28">
        <v>7822.63</v>
      </c>
      <c r="H22" s="34">
        <v>10341.92</v>
      </c>
      <c r="I22" s="34"/>
      <c r="J22" s="28">
        <v>10341.92</v>
      </c>
      <c r="K22" s="28">
        <v>10078.01</v>
      </c>
      <c r="L22" s="28">
        <v>10639.69</v>
      </c>
      <c r="M22" s="28">
        <v>9893.65</v>
      </c>
      <c r="N22" s="32">
        <v>82529.91</v>
      </c>
    </row>
    <row r="23" spans="1:15" ht="12" customHeight="1">
      <c r="A23" s="35"/>
      <c r="B23" s="36"/>
      <c r="C23" s="37">
        <v>413576.49</v>
      </c>
      <c r="D23" s="38">
        <v>38137.39</v>
      </c>
      <c r="E23" s="38">
        <v>39983.74</v>
      </c>
      <c r="F23" s="38">
        <v>39200.639999999999</v>
      </c>
      <c r="G23" s="38">
        <v>39200.639999999999</v>
      </c>
      <c r="H23" s="39">
        <v>51825.06</v>
      </c>
      <c r="I23" s="39"/>
      <c r="J23" s="38">
        <v>51825.06</v>
      </c>
      <c r="K23" s="38">
        <v>50504.03</v>
      </c>
      <c r="L23" s="38">
        <v>53318.99</v>
      </c>
      <c r="M23" s="38">
        <v>49580.94</v>
      </c>
      <c r="N23" s="34">
        <v>413576.49</v>
      </c>
    </row>
    <row r="24" spans="1:15" ht="12.95" customHeight="1">
      <c r="A24" s="40"/>
      <c r="B24" s="41"/>
      <c r="C24" s="37"/>
      <c r="D24" s="28">
        <v>38137.39</v>
      </c>
      <c r="E24" s="28">
        <v>78121.13</v>
      </c>
      <c r="F24" s="28">
        <v>117321.77</v>
      </c>
      <c r="G24" s="28">
        <v>156522.41</v>
      </c>
      <c r="H24" s="34">
        <v>208347.47</v>
      </c>
      <c r="I24" s="34"/>
      <c r="J24" s="28">
        <v>260172.53</v>
      </c>
      <c r="K24" s="28">
        <v>310676.56</v>
      </c>
      <c r="L24" s="28">
        <v>363995.55</v>
      </c>
      <c r="M24" s="28">
        <v>413576.49</v>
      </c>
      <c r="N24" s="34"/>
    </row>
    <row r="27" spans="1:15" ht="25.5" customHeight="1">
      <c r="A27" s="53" t="s">
        <v>218</v>
      </c>
      <c r="B27" s="53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0">
        <f>'PLANILHA ORÇAMENTÁRIA'!I2</f>
        <v>0</v>
      </c>
      <c r="N27" s="51"/>
      <c r="O27" s="52"/>
    </row>
    <row r="28" spans="1:15">
      <c r="A28" s="17" t="s">
        <v>1</v>
      </c>
      <c r="B28" s="17" t="s">
        <v>3</v>
      </c>
      <c r="C28" s="17" t="s">
        <v>201</v>
      </c>
      <c r="D28" s="17" t="s">
        <v>202</v>
      </c>
      <c r="E28" s="17" t="s">
        <v>203</v>
      </c>
      <c r="F28" s="17" t="s">
        <v>204</v>
      </c>
      <c r="G28" s="17" t="s">
        <v>205</v>
      </c>
      <c r="H28" s="18" t="s">
        <v>206</v>
      </c>
      <c r="I28" s="18"/>
      <c r="J28" s="17" t="s">
        <v>207</v>
      </c>
      <c r="K28" s="17" t="s">
        <v>208</v>
      </c>
      <c r="L28" s="17" t="s">
        <v>209</v>
      </c>
      <c r="M28" s="17" t="s">
        <v>210</v>
      </c>
      <c r="N28" s="19" t="s">
        <v>211</v>
      </c>
    </row>
    <row r="29" spans="1:15" ht="12" customHeight="1">
      <c r="A29" s="20" t="s">
        <v>9</v>
      </c>
      <c r="B29" s="21" t="s">
        <v>10</v>
      </c>
      <c r="C29" s="22">
        <f>C3-(C3*$M$27)</f>
        <v>7302.34</v>
      </c>
      <c r="D29" s="23">
        <v>0.5</v>
      </c>
      <c r="E29" s="23">
        <v>0.5</v>
      </c>
      <c r="F29" s="24"/>
      <c r="G29" s="24"/>
      <c r="H29" s="25"/>
      <c r="I29" s="26"/>
      <c r="J29" s="24"/>
      <c r="K29" s="24"/>
      <c r="L29" s="24"/>
      <c r="M29" s="24"/>
      <c r="N29" s="27">
        <v>1</v>
      </c>
    </row>
    <row r="30" spans="1:15" ht="12.95" customHeight="1">
      <c r="A30" s="20"/>
      <c r="B30" s="21"/>
      <c r="C30" s="22"/>
      <c r="D30" s="28">
        <f>D4-(D4*$M$27)</f>
        <v>3651.17</v>
      </c>
      <c r="E30" s="28">
        <f>E4-(E4*$M$27)</f>
        <v>3651.17</v>
      </c>
      <c r="F30" s="29"/>
      <c r="G30" s="29"/>
      <c r="H30" s="30"/>
      <c r="I30" s="31"/>
      <c r="J30" s="29"/>
      <c r="K30" s="29"/>
      <c r="L30" s="29"/>
      <c r="M30" s="29"/>
      <c r="N30" s="32">
        <f>SUM(D30:M30)</f>
        <v>7302.34</v>
      </c>
    </row>
    <row r="31" spans="1:15" ht="12" customHeight="1">
      <c r="A31" s="20" t="s">
        <v>54</v>
      </c>
      <c r="B31" s="21" t="s">
        <v>55</v>
      </c>
      <c r="C31" s="22">
        <f t="shared" ref="C31" si="0">C5-(C5*$M$27)</f>
        <v>1608.06</v>
      </c>
      <c r="D31" s="23">
        <v>1</v>
      </c>
      <c r="E31" s="24"/>
      <c r="F31" s="24"/>
      <c r="G31" s="24"/>
      <c r="H31" s="25"/>
      <c r="I31" s="26"/>
      <c r="J31" s="24"/>
      <c r="K31" s="24"/>
      <c r="L31" s="24"/>
      <c r="M31" s="24"/>
      <c r="N31" s="27">
        <v>1</v>
      </c>
    </row>
    <row r="32" spans="1:15" ht="12.95" customHeight="1">
      <c r="A32" s="20"/>
      <c r="B32" s="21"/>
      <c r="C32" s="22"/>
      <c r="D32" s="28">
        <f>D6-(D6*$M$27)</f>
        <v>1608.06</v>
      </c>
      <c r="E32" s="29"/>
      <c r="F32" s="29"/>
      <c r="G32" s="29"/>
      <c r="H32" s="30"/>
      <c r="I32" s="31"/>
      <c r="J32" s="29"/>
      <c r="K32" s="29"/>
      <c r="L32" s="29"/>
      <c r="M32" s="29"/>
      <c r="N32" s="32">
        <f>SUM(D32:M32)</f>
        <v>1608.06</v>
      </c>
    </row>
    <row r="33" spans="1:14" ht="12" customHeight="1">
      <c r="A33" s="20" t="s">
        <v>63</v>
      </c>
      <c r="B33" s="21" t="s">
        <v>64</v>
      </c>
      <c r="C33" s="22">
        <f t="shared" ref="C33" si="1">C7-(C7*$M$27)</f>
        <v>3069.97</v>
      </c>
      <c r="D33" s="23">
        <v>0.8</v>
      </c>
      <c r="E33" s="23">
        <v>0.2</v>
      </c>
      <c r="F33" s="24"/>
      <c r="G33" s="24"/>
      <c r="H33" s="25"/>
      <c r="I33" s="26"/>
      <c r="J33" s="24"/>
      <c r="K33" s="24"/>
      <c r="L33" s="24"/>
      <c r="M33" s="24"/>
      <c r="N33" s="27">
        <v>1</v>
      </c>
    </row>
    <row r="34" spans="1:14" ht="12.95" customHeight="1">
      <c r="A34" s="20"/>
      <c r="B34" s="21"/>
      <c r="C34" s="22"/>
      <c r="D34" s="28">
        <f t="shared" ref="D34:E34" si="2">D8-(D8*$M$27)</f>
        <v>2455.98</v>
      </c>
      <c r="E34" s="28">
        <f t="shared" si="2"/>
        <v>613.99</v>
      </c>
      <c r="F34" s="29"/>
      <c r="G34" s="29"/>
      <c r="H34" s="30"/>
      <c r="I34" s="31"/>
      <c r="J34" s="29"/>
      <c r="K34" s="29"/>
      <c r="L34" s="29"/>
      <c r="M34" s="29"/>
      <c r="N34" s="32">
        <f>SUM(D34:M34)</f>
        <v>3069.9700000000003</v>
      </c>
    </row>
    <row r="35" spans="1:14" ht="12" customHeight="1">
      <c r="A35" s="20" t="s">
        <v>82</v>
      </c>
      <c r="B35" s="21" t="s">
        <v>83</v>
      </c>
      <c r="C35" s="22">
        <f t="shared" ref="C35" si="3">C9-(C9*$M$27)</f>
        <v>42117.85</v>
      </c>
      <c r="D35" s="23">
        <v>0.2</v>
      </c>
      <c r="E35" s="23">
        <v>0.1</v>
      </c>
      <c r="F35" s="23">
        <v>0.1</v>
      </c>
      <c r="G35" s="23">
        <v>0.1</v>
      </c>
      <c r="H35" s="33">
        <v>0.2</v>
      </c>
      <c r="I35" s="33"/>
      <c r="J35" s="23">
        <v>0.2</v>
      </c>
      <c r="K35" s="23">
        <v>0.1</v>
      </c>
      <c r="L35" s="24"/>
      <c r="M35" s="24"/>
      <c r="N35" s="27">
        <v>1</v>
      </c>
    </row>
    <row r="36" spans="1:14" ht="12.95" customHeight="1">
      <c r="A36" s="20"/>
      <c r="B36" s="21"/>
      <c r="C36" s="22"/>
      <c r="D36" s="28">
        <f t="shared" ref="D36:K36" si="4">D10-(D10*$M$27)</f>
        <v>8423.57</v>
      </c>
      <c r="E36" s="28">
        <f t="shared" si="4"/>
        <v>4211.79</v>
      </c>
      <c r="F36" s="28">
        <f t="shared" si="4"/>
        <v>4211.79</v>
      </c>
      <c r="G36" s="28">
        <f t="shared" si="4"/>
        <v>4211.79</v>
      </c>
      <c r="H36" s="28">
        <f t="shared" si="4"/>
        <v>8423.57</v>
      </c>
      <c r="I36" s="28">
        <f t="shared" si="4"/>
        <v>0</v>
      </c>
      <c r="J36" s="28">
        <f t="shared" si="4"/>
        <v>8423.57</v>
      </c>
      <c r="K36" s="28">
        <f t="shared" si="4"/>
        <v>4211.7700000000004</v>
      </c>
      <c r="L36" s="29"/>
      <c r="M36" s="29"/>
      <c r="N36" s="32">
        <f>SUM(D36:M36)</f>
        <v>42117.850000000006</v>
      </c>
    </row>
    <row r="37" spans="1:14" ht="12" customHeight="1">
      <c r="A37" s="20" t="s">
        <v>111</v>
      </c>
      <c r="B37" s="21" t="s">
        <v>112</v>
      </c>
      <c r="C37" s="22">
        <f t="shared" ref="C37" si="5">C11-(C11*$M$27)</f>
        <v>88864.92</v>
      </c>
      <c r="D37" s="23">
        <v>0.1</v>
      </c>
      <c r="E37" s="23">
        <v>0.1</v>
      </c>
      <c r="F37" s="23">
        <v>0.1</v>
      </c>
      <c r="G37" s="23">
        <v>0.1</v>
      </c>
      <c r="H37" s="33">
        <v>0.1</v>
      </c>
      <c r="I37" s="33"/>
      <c r="J37" s="23">
        <v>0.1</v>
      </c>
      <c r="K37" s="23">
        <v>0.1</v>
      </c>
      <c r="L37" s="23">
        <v>0.1</v>
      </c>
      <c r="M37" s="23">
        <v>0.2</v>
      </c>
      <c r="N37" s="27">
        <v>1</v>
      </c>
    </row>
    <row r="38" spans="1:14" ht="12.95" customHeight="1">
      <c r="A38" s="20"/>
      <c r="B38" s="21"/>
      <c r="C38" s="22"/>
      <c r="D38" s="28">
        <f t="shared" ref="D38:M38" si="6">D12-(D12*$M$27)</f>
        <v>8886.49</v>
      </c>
      <c r="E38" s="28">
        <f t="shared" si="6"/>
        <v>8886.49</v>
      </c>
      <c r="F38" s="28">
        <f t="shared" si="6"/>
        <v>8886.49</v>
      </c>
      <c r="G38" s="28">
        <f t="shared" si="6"/>
        <v>8886.49</v>
      </c>
      <c r="H38" s="28">
        <f t="shared" si="6"/>
        <v>8886.49</v>
      </c>
      <c r="I38" s="28">
        <f t="shared" si="6"/>
        <v>0</v>
      </c>
      <c r="J38" s="28">
        <f t="shared" si="6"/>
        <v>8886.49</v>
      </c>
      <c r="K38" s="28">
        <f t="shared" si="6"/>
        <v>8886.49</v>
      </c>
      <c r="L38" s="28">
        <f t="shared" si="6"/>
        <v>8886.49</v>
      </c>
      <c r="M38" s="28">
        <f t="shared" si="6"/>
        <v>17773</v>
      </c>
      <c r="N38" s="32">
        <f>SUM(D38:M38)</f>
        <v>88864.92</v>
      </c>
    </row>
    <row r="39" spans="1:14" ht="12" customHeight="1">
      <c r="A39" s="20" t="s">
        <v>128</v>
      </c>
      <c r="B39" s="21" t="s">
        <v>129</v>
      </c>
      <c r="C39" s="22">
        <f t="shared" ref="C39" si="7">C13-(C13*$M$27)</f>
        <v>11003.1</v>
      </c>
      <c r="D39" s="23">
        <v>0.5</v>
      </c>
      <c r="E39" s="23">
        <v>0.5</v>
      </c>
      <c r="F39" s="24"/>
      <c r="G39" s="24"/>
      <c r="H39" s="25"/>
      <c r="I39" s="26"/>
      <c r="J39" s="24"/>
      <c r="K39" s="24"/>
      <c r="L39" s="24"/>
      <c r="M39" s="24"/>
      <c r="N39" s="27">
        <v>1</v>
      </c>
    </row>
    <row r="40" spans="1:14" ht="12.95" customHeight="1">
      <c r="A40" s="20"/>
      <c r="B40" s="21"/>
      <c r="C40" s="22"/>
      <c r="D40" s="28">
        <f t="shared" ref="D40:E40" si="8">D14-(D14*$M$27)</f>
        <v>5501.55</v>
      </c>
      <c r="E40" s="28">
        <f t="shared" si="8"/>
        <v>5501.55</v>
      </c>
      <c r="F40" s="29"/>
      <c r="G40" s="29"/>
      <c r="H40" s="30"/>
      <c r="I40" s="31"/>
      <c r="J40" s="29"/>
      <c r="K40" s="29"/>
      <c r="L40" s="29"/>
      <c r="M40" s="29"/>
      <c r="N40" s="32">
        <f>SUM(D40:M40)</f>
        <v>11003.1</v>
      </c>
    </row>
    <row r="41" spans="1:14" ht="12" customHeight="1">
      <c r="A41" s="20" t="s">
        <v>155</v>
      </c>
      <c r="B41" s="21" t="s">
        <v>156</v>
      </c>
      <c r="C41" s="22">
        <f t="shared" ref="C41" si="9">C15-(C15*$M$27)</f>
        <v>10515.61</v>
      </c>
      <c r="D41" s="24"/>
      <c r="E41" s="24"/>
      <c r="F41" s="24"/>
      <c r="G41" s="24"/>
      <c r="H41" s="25"/>
      <c r="I41" s="26"/>
      <c r="J41" s="24"/>
      <c r="K41" s="23">
        <v>0.3</v>
      </c>
      <c r="L41" s="23">
        <v>0.2</v>
      </c>
      <c r="M41" s="23">
        <v>0.5</v>
      </c>
      <c r="N41" s="27">
        <v>1</v>
      </c>
    </row>
    <row r="42" spans="1:14" ht="12.95" customHeight="1">
      <c r="A42" s="20"/>
      <c r="B42" s="21"/>
      <c r="C42" s="22"/>
      <c r="D42" s="29"/>
      <c r="E42" s="29"/>
      <c r="F42" s="29"/>
      <c r="G42" s="29"/>
      <c r="H42" s="30"/>
      <c r="I42" s="31"/>
      <c r="J42" s="29"/>
      <c r="K42" s="28">
        <f t="shared" ref="K42:M42" si="10">K16-(K16*$M$27)</f>
        <v>3154.68</v>
      </c>
      <c r="L42" s="28">
        <f t="shared" si="10"/>
        <v>2103.12</v>
      </c>
      <c r="M42" s="28">
        <f t="shared" si="10"/>
        <v>5257.81</v>
      </c>
      <c r="N42" s="32">
        <f>SUM(D42:M42)</f>
        <v>10515.61</v>
      </c>
    </row>
    <row r="43" spans="1:14" ht="12" customHeight="1">
      <c r="A43" s="20" t="s">
        <v>165</v>
      </c>
      <c r="B43" s="21" t="s">
        <v>166</v>
      </c>
      <c r="C43" s="22">
        <f t="shared" ref="C43" si="11">C17-(C17*$M$27)</f>
        <v>91398.64</v>
      </c>
      <c r="D43" s="24"/>
      <c r="E43" s="23">
        <v>0.1</v>
      </c>
      <c r="F43" s="23">
        <v>0.2</v>
      </c>
      <c r="G43" s="23">
        <v>0.2</v>
      </c>
      <c r="H43" s="33">
        <v>0.1</v>
      </c>
      <c r="I43" s="33"/>
      <c r="J43" s="23">
        <v>0.1</v>
      </c>
      <c r="K43" s="23">
        <v>0.1</v>
      </c>
      <c r="L43" s="23">
        <v>0.1</v>
      </c>
      <c r="M43" s="23">
        <v>0.1</v>
      </c>
      <c r="N43" s="27">
        <v>1</v>
      </c>
    </row>
    <row r="44" spans="1:14" ht="12.95" customHeight="1">
      <c r="A44" s="20"/>
      <c r="B44" s="21"/>
      <c r="C44" s="22"/>
      <c r="D44" s="29"/>
      <c r="E44" s="28">
        <f t="shared" ref="E44:M44" si="12">E18-(E18*$M$27)</f>
        <v>9139.86</v>
      </c>
      <c r="F44" s="28">
        <f t="shared" si="12"/>
        <v>18279.73</v>
      </c>
      <c r="G44" s="28">
        <f t="shared" si="12"/>
        <v>18279.73</v>
      </c>
      <c r="H44" s="28">
        <f t="shared" si="12"/>
        <v>9139.86</v>
      </c>
      <c r="I44" s="28">
        <f t="shared" si="12"/>
        <v>0</v>
      </c>
      <c r="J44" s="28">
        <f t="shared" si="12"/>
        <v>9139.86</v>
      </c>
      <c r="K44" s="28">
        <f t="shared" si="12"/>
        <v>9139.86</v>
      </c>
      <c r="L44" s="28">
        <f t="shared" si="12"/>
        <v>9139.86</v>
      </c>
      <c r="M44" s="28">
        <f t="shared" si="12"/>
        <v>9139.8799999999992</v>
      </c>
      <c r="N44" s="32">
        <f>SUM(D44:M44)</f>
        <v>91398.64</v>
      </c>
    </row>
    <row r="45" spans="1:14" ht="12" customHeight="1">
      <c r="A45" s="20" t="s">
        <v>187</v>
      </c>
      <c r="B45" s="21" t="s">
        <v>188</v>
      </c>
      <c r="C45" s="22">
        <f t="shared" ref="C45" si="13">C19-(C19*$M$27)</f>
        <v>75166.09</v>
      </c>
      <c r="D45" s="24"/>
      <c r="E45" s="24"/>
      <c r="F45" s="24"/>
      <c r="G45" s="24"/>
      <c r="H45" s="33">
        <v>0.2</v>
      </c>
      <c r="I45" s="33"/>
      <c r="J45" s="23">
        <v>0.2</v>
      </c>
      <c r="K45" s="23">
        <v>0.2</v>
      </c>
      <c r="L45" s="23">
        <v>0.3</v>
      </c>
      <c r="M45" s="23">
        <v>0.1</v>
      </c>
      <c r="N45" s="27">
        <v>1</v>
      </c>
    </row>
    <row r="46" spans="1:14" ht="12.95" customHeight="1">
      <c r="A46" s="20"/>
      <c r="B46" s="21"/>
      <c r="C46" s="22"/>
      <c r="D46" s="29"/>
      <c r="E46" s="29"/>
      <c r="F46" s="29"/>
      <c r="G46" s="29"/>
      <c r="H46" s="28">
        <f t="shared" ref="H46:M46" si="14">H20-(H20*$M$27)</f>
        <v>15033.22</v>
      </c>
      <c r="I46" s="28">
        <f t="shared" si="14"/>
        <v>0</v>
      </c>
      <c r="J46" s="28">
        <f t="shared" si="14"/>
        <v>15033.22</v>
      </c>
      <c r="K46" s="28">
        <f t="shared" si="14"/>
        <v>15033.22</v>
      </c>
      <c r="L46" s="28">
        <f t="shared" si="14"/>
        <v>22549.83</v>
      </c>
      <c r="M46" s="28">
        <f t="shared" si="14"/>
        <v>7516.6</v>
      </c>
      <c r="N46" s="32">
        <f>SUM(D46:M46)</f>
        <v>75166.09</v>
      </c>
    </row>
    <row r="47" spans="1:14" ht="12" customHeight="1">
      <c r="A47" s="20" t="s">
        <v>212</v>
      </c>
      <c r="B47" s="21" t="s">
        <v>213</v>
      </c>
      <c r="C47" s="22">
        <f t="shared" ref="C47" si="15">C21-(C21*$M$27)</f>
        <v>82529.91</v>
      </c>
      <c r="D47" s="23">
        <v>9.2200000000000004E-2</v>
      </c>
      <c r="E47" s="23">
        <v>9.6699999999999994E-2</v>
      </c>
      <c r="F47" s="23">
        <v>9.4800000000000009E-2</v>
      </c>
      <c r="G47" s="23">
        <v>9.4800000000000009E-2</v>
      </c>
      <c r="H47" s="33">
        <v>0.12529999999999999</v>
      </c>
      <c r="I47" s="33"/>
      <c r="J47" s="23">
        <v>0.12529999999999999</v>
      </c>
      <c r="K47" s="23">
        <v>0.12210000000000001</v>
      </c>
      <c r="L47" s="23">
        <v>0.12890000000000001</v>
      </c>
      <c r="M47" s="23">
        <v>0.11990000000000001</v>
      </c>
      <c r="N47" s="27">
        <v>1</v>
      </c>
    </row>
    <row r="48" spans="1:14" ht="12.95" customHeight="1">
      <c r="A48" s="20"/>
      <c r="B48" s="21"/>
      <c r="C48" s="22"/>
      <c r="D48" s="28">
        <f t="shared" ref="D48:M48" si="16">D22-(D22*$M$27)</f>
        <v>7610.57</v>
      </c>
      <c r="E48" s="28">
        <f t="shared" si="16"/>
        <v>7978.89</v>
      </c>
      <c r="F48" s="28">
        <f t="shared" si="16"/>
        <v>7822.63</v>
      </c>
      <c r="G48" s="28">
        <f t="shared" si="16"/>
        <v>7822.63</v>
      </c>
      <c r="H48" s="28">
        <f t="shared" si="16"/>
        <v>10341.92</v>
      </c>
      <c r="I48" s="28">
        <f t="shared" si="16"/>
        <v>0</v>
      </c>
      <c r="J48" s="28">
        <f t="shared" si="16"/>
        <v>10341.92</v>
      </c>
      <c r="K48" s="28">
        <f t="shared" si="16"/>
        <v>10078.01</v>
      </c>
      <c r="L48" s="28">
        <f t="shared" si="16"/>
        <v>10639.69</v>
      </c>
      <c r="M48" s="28">
        <f t="shared" si="16"/>
        <v>9893.65</v>
      </c>
      <c r="N48" s="32">
        <f>SUM(D48:M48)</f>
        <v>82529.909999999989</v>
      </c>
    </row>
    <row r="49" spans="1:14" ht="12" customHeight="1">
      <c r="A49" s="35"/>
      <c r="B49" s="36"/>
      <c r="C49" s="37">
        <f>SUM(C29:C48)</f>
        <v>413576.49000000011</v>
      </c>
      <c r="D49" s="38">
        <f>SUM(D30,D32,D34,D36,D38,D40,D42,D44,D46,D48)</f>
        <v>38137.39</v>
      </c>
      <c r="E49" s="38">
        <f t="shared" ref="E49:M49" si="17">SUM(E30,E32,E34,E36,E38,E40,E42,E44,E46,E48)</f>
        <v>39983.740000000005</v>
      </c>
      <c r="F49" s="38">
        <f t="shared" si="17"/>
        <v>39200.639999999999</v>
      </c>
      <c r="G49" s="38">
        <f t="shared" si="17"/>
        <v>39200.639999999999</v>
      </c>
      <c r="H49" s="38">
        <f t="shared" si="17"/>
        <v>51825.06</v>
      </c>
      <c r="I49" s="38">
        <f t="shared" si="17"/>
        <v>0</v>
      </c>
      <c r="J49" s="38">
        <f t="shared" si="17"/>
        <v>51825.06</v>
      </c>
      <c r="K49" s="38">
        <f t="shared" si="17"/>
        <v>50504.030000000006</v>
      </c>
      <c r="L49" s="38">
        <f t="shared" si="17"/>
        <v>53318.990000000005</v>
      </c>
      <c r="M49" s="38">
        <f>SUM(M30,M32,M34,M36,M38,M40,M42,M44,M46,M48)</f>
        <v>49580.94</v>
      </c>
      <c r="N49" s="34">
        <f>SUM(N30,N32,N34,N36,N38,N40,N42,N44,N46,N48)</f>
        <v>413576.49000000005</v>
      </c>
    </row>
    <row r="50" spans="1:14" ht="12.95" customHeight="1">
      <c r="A50" s="40"/>
      <c r="B50" s="41"/>
      <c r="C50" s="37"/>
      <c r="D50" s="28">
        <f>D49</f>
        <v>38137.39</v>
      </c>
      <c r="E50" s="28">
        <f>D50+E49</f>
        <v>78121.13</v>
      </c>
      <c r="F50" s="28">
        <f>E50+F49</f>
        <v>117321.77</v>
      </c>
      <c r="G50" s="28">
        <f>F50+G49</f>
        <v>156522.41</v>
      </c>
      <c r="H50" s="34">
        <f>G50+H49</f>
        <v>208347.47</v>
      </c>
      <c r="I50" s="34"/>
      <c r="J50" s="28">
        <f>H50+J49</f>
        <v>260172.53</v>
      </c>
      <c r="K50" s="28">
        <f>J50+K49</f>
        <v>310676.56</v>
      </c>
      <c r="L50" s="28">
        <f>K50+L49</f>
        <v>363995.55</v>
      </c>
      <c r="M50" s="28">
        <f>L50+M49</f>
        <v>413576.49</v>
      </c>
      <c r="N50" s="34"/>
    </row>
  </sheetData>
  <mergeCells count="87">
    <mergeCell ref="A47:A48"/>
    <mergeCell ref="B47:B48"/>
    <mergeCell ref="H47:I47"/>
    <mergeCell ref="C49:C50"/>
    <mergeCell ref="N49:N50"/>
    <mergeCell ref="H50:I50"/>
    <mergeCell ref="C29:C30"/>
    <mergeCell ref="H43:I43"/>
    <mergeCell ref="H45:I45"/>
    <mergeCell ref="C47:C48"/>
    <mergeCell ref="M27:N27"/>
    <mergeCell ref="A27:L27"/>
    <mergeCell ref="H28:I28"/>
    <mergeCell ref="A29:A30"/>
    <mergeCell ref="B29:B30"/>
    <mergeCell ref="A43:A44"/>
    <mergeCell ref="B43:B44"/>
    <mergeCell ref="C43:C44"/>
    <mergeCell ref="A45:A46"/>
    <mergeCell ref="B45:B46"/>
    <mergeCell ref="C45:C46"/>
    <mergeCell ref="A39:A40"/>
    <mergeCell ref="B39:B40"/>
    <mergeCell ref="C39:C40"/>
    <mergeCell ref="A41:A42"/>
    <mergeCell ref="B41:B42"/>
    <mergeCell ref="C41:C42"/>
    <mergeCell ref="A35:A36"/>
    <mergeCell ref="B35:B36"/>
    <mergeCell ref="C35:C36"/>
    <mergeCell ref="H35:I35"/>
    <mergeCell ref="A37:A38"/>
    <mergeCell ref="B37:B38"/>
    <mergeCell ref="C37:C38"/>
    <mergeCell ref="H37:I37"/>
    <mergeCell ref="A31:A32"/>
    <mergeCell ref="B31:B32"/>
    <mergeCell ref="C31:C32"/>
    <mergeCell ref="A33:A34"/>
    <mergeCell ref="B33:B34"/>
    <mergeCell ref="C33:C34"/>
    <mergeCell ref="N23:N24"/>
    <mergeCell ref="H24:I24"/>
    <mergeCell ref="A21:A22"/>
    <mergeCell ref="B21:B22"/>
    <mergeCell ref="C21:C22"/>
    <mergeCell ref="H21:I21"/>
    <mergeCell ref="H22:I22"/>
    <mergeCell ref="C23:C24"/>
    <mergeCell ref="H23:I23"/>
    <mergeCell ref="A17:A18"/>
    <mergeCell ref="B17:B18"/>
    <mergeCell ref="C17:C18"/>
    <mergeCell ref="H17:I17"/>
    <mergeCell ref="H18:I18"/>
    <mergeCell ref="A19:A20"/>
    <mergeCell ref="B19:B20"/>
    <mergeCell ref="C19:C20"/>
    <mergeCell ref="H19:I19"/>
    <mergeCell ref="H20:I20"/>
    <mergeCell ref="A13:A14"/>
    <mergeCell ref="B13:B14"/>
    <mergeCell ref="C13:C14"/>
    <mergeCell ref="A15:A16"/>
    <mergeCell ref="B15:B16"/>
    <mergeCell ref="C15:C16"/>
    <mergeCell ref="H9:I9"/>
    <mergeCell ref="H10:I10"/>
    <mergeCell ref="A11:A12"/>
    <mergeCell ref="B11:B12"/>
    <mergeCell ref="C11:C12"/>
    <mergeCell ref="H11:I11"/>
    <mergeCell ref="H12:I12"/>
    <mergeCell ref="A7:A8"/>
    <mergeCell ref="B7:B8"/>
    <mergeCell ref="C7:C8"/>
    <mergeCell ref="A9:A10"/>
    <mergeCell ref="B9:B10"/>
    <mergeCell ref="C9:C10"/>
    <mergeCell ref="A1:H1"/>
    <mergeCell ref="H2:I2"/>
    <mergeCell ref="A3:A4"/>
    <mergeCell ref="B3:B4"/>
    <mergeCell ref="C3:C4"/>
    <mergeCell ref="A5:A6"/>
    <mergeCell ref="B5:B6"/>
    <mergeCell ref="C5:C6"/>
  </mergeCell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PLANILHA ORÇAMENTÁRIA</vt:lpstr>
      <vt:lpstr>CRONOGRAMA</vt:lpstr>
      <vt:lpstr>JR_PAGE_ANCHOR_0_1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2024-11-28T13:56:19Z</dcterms:modified>
</cp:coreProperties>
</file>