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codeName="ThisWorkbook" defaultThemeVersion="166925"/>
  <xr:revisionPtr revIDLastSave="0" documentId="13_ncr:1_{D193C245-D308-49D3-8BE6-6DC40867D9C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ILHA ORCAMENTARIA RESTINGA" sheetId="1" r:id="rId1"/>
    <sheet name="CRONOGRAMA RESTINGA" sheetId="10" r:id="rId2"/>
  </sheets>
  <definedNames>
    <definedName name="JR_PAGE_ANCHOR_0_1">'PLANILHA ORCAMENTARIA RESTINGA'!$A$1</definedName>
    <definedName name="JR_PAGE_ANCHOR_1_1">#REF!</definedName>
    <definedName name="JR_PAGE_ANCHOR_10_1">#REF!</definedName>
    <definedName name="JR_PAGE_ANCHOR_11_1">#REF!</definedName>
    <definedName name="JR_PAGE_ANCHOR_12_1">#REF!</definedName>
    <definedName name="JR_PAGE_ANCHOR_2_1">#REF!</definedName>
    <definedName name="JR_PAGE_ANCHOR_3_1">#REF!</definedName>
    <definedName name="JR_PAGE_ANCHOR_4_1">#REF!</definedName>
    <definedName name="JR_PAGE_ANCHOR_5_1">#REF!</definedName>
    <definedName name="JR_PAGE_ANCHOR_6_1">#REF!</definedName>
    <definedName name="JR_PAGE_ANCHOR_7_1">#REF!</definedName>
    <definedName name="JR_PAGE_ANCHOR_8_1">#REF!</definedName>
    <definedName name="JR_PAGE_ANCHOR_9_1">'CRONOGRAMA RESTINGA'!$A$1</definedName>
  </definedNames>
  <calcPr calcId="191029"/>
</workbook>
</file>

<file path=xl/calcChain.xml><?xml version="1.0" encoding="utf-8"?>
<calcChain xmlns="http://schemas.openxmlformats.org/spreadsheetml/2006/main">
  <c r="P50" i="10" l="1"/>
  <c r="P47" i="10"/>
  <c r="K86" i="10" s="1"/>
  <c r="I410" i="1"/>
  <c r="J410" i="1" s="1"/>
  <c r="J2" i="1" s="1"/>
  <c r="I409" i="1"/>
  <c r="J409" i="1" s="1"/>
  <c r="I408" i="1"/>
  <c r="J408" i="1" s="1"/>
  <c r="I407" i="1"/>
  <c r="J407" i="1" s="1"/>
  <c r="I406" i="1"/>
  <c r="J406" i="1" s="1"/>
  <c r="I405" i="1"/>
  <c r="J405" i="1" s="1"/>
  <c r="I404" i="1"/>
  <c r="J404" i="1" s="1"/>
  <c r="I403" i="1"/>
  <c r="J403" i="1" s="1"/>
  <c r="I402" i="1"/>
  <c r="J402" i="1" s="1"/>
  <c r="I401" i="1"/>
  <c r="J401" i="1" s="1"/>
  <c r="I400" i="1"/>
  <c r="J400" i="1" s="1"/>
  <c r="I399" i="1"/>
  <c r="J399" i="1" s="1"/>
  <c r="I398" i="1"/>
  <c r="J398" i="1" s="1"/>
  <c r="I397" i="1"/>
  <c r="J397" i="1" s="1"/>
  <c r="I396" i="1"/>
  <c r="J396" i="1" s="1"/>
  <c r="I395" i="1"/>
  <c r="J395" i="1" s="1"/>
  <c r="I394" i="1"/>
  <c r="J394" i="1" s="1"/>
  <c r="I393" i="1"/>
  <c r="J393" i="1" s="1"/>
  <c r="I392" i="1"/>
  <c r="J392" i="1" s="1"/>
  <c r="I391" i="1"/>
  <c r="J391" i="1" s="1"/>
  <c r="I390" i="1"/>
  <c r="J390" i="1" s="1"/>
  <c r="I389" i="1"/>
  <c r="J389" i="1" s="1"/>
  <c r="I388" i="1"/>
  <c r="J388" i="1" s="1"/>
  <c r="I387" i="1"/>
  <c r="J387" i="1" s="1"/>
  <c r="I386" i="1"/>
  <c r="J386" i="1" s="1"/>
  <c r="I385" i="1"/>
  <c r="J385" i="1" s="1"/>
  <c r="I384" i="1"/>
  <c r="J384" i="1" s="1"/>
  <c r="I383" i="1"/>
  <c r="J383" i="1" s="1"/>
  <c r="I382" i="1"/>
  <c r="J382" i="1" s="1"/>
  <c r="I381" i="1"/>
  <c r="J381" i="1" s="1"/>
  <c r="I380" i="1"/>
  <c r="J380" i="1" s="1"/>
  <c r="I379" i="1"/>
  <c r="J379" i="1" s="1"/>
  <c r="I378" i="1"/>
  <c r="J378" i="1" s="1"/>
  <c r="I377" i="1"/>
  <c r="J377" i="1" s="1"/>
  <c r="I376" i="1"/>
  <c r="J376" i="1" s="1"/>
  <c r="I375" i="1"/>
  <c r="J375" i="1" s="1"/>
  <c r="I374" i="1"/>
  <c r="J374" i="1" s="1"/>
  <c r="I373" i="1"/>
  <c r="J373" i="1" s="1"/>
  <c r="I372" i="1"/>
  <c r="J372" i="1" s="1"/>
  <c r="I371" i="1"/>
  <c r="J371" i="1" s="1"/>
  <c r="I370" i="1"/>
  <c r="J370" i="1" s="1"/>
  <c r="I369" i="1"/>
  <c r="J369" i="1" s="1"/>
  <c r="I368" i="1"/>
  <c r="J368" i="1" s="1"/>
  <c r="I367" i="1"/>
  <c r="J367" i="1" s="1"/>
  <c r="I366" i="1"/>
  <c r="J366" i="1" s="1"/>
  <c r="I365" i="1"/>
  <c r="J365" i="1" s="1"/>
  <c r="I364" i="1"/>
  <c r="J364" i="1" s="1"/>
  <c r="I363" i="1"/>
  <c r="J363" i="1" s="1"/>
  <c r="I362" i="1"/>
  <c r="J362" i="1" s="1"/>
  <c r="I361" i="1"/>
  <c r="J361" i="1" s="1"/>
  <c r="I360" i="1"/>
  <c r="J360" i="1" s="1"/>
  <c r="I359" i="1"/>
  <c r="J359" i="1" s="1"/>
  <c r="I358" i="1"/>
  <c r="J358" i="1" s="1"/>
  <c r="I357" i="1"/>
  <c r="J357" i="1" s="1"/>
  <c r="I356" i="1"/>
  <c r="J356" i="1" s="1"/>
  <c r="I355" i="1"/>
  <c r="J355" i="1" s="1"/>
  <c r="I354" i="1"/>
  <c r="J354" i="1" s="1"/>
  <c r="I353" i="1"/>
  <c r="J353" i="1" s="1"/>
  <c r="I352" i="1"/>
  <c r="J352" i="1" s="1"/>
  <c r="I351" i="1"/>
  <c r="J351" i="1" s="1"/>
  <c r="I350" i="1"/>
  <c r="J350" i="1" s="1"/>
  <c r="I349" i="1"/>
  <c r="J349" i="1" s="1"/>
  <c r="I348" i="1"/>
  <c r="J348" i="1" s="1"/>
  <c r="I347" i="1"/>
  <c r="J347" i="1" s="1"/>
  <c r="I346" i="1"/>
  <c r="J346" i="1" s="1"/>
  <c r="I345" i="1"/>
  <c r="J345" i="1" s="1"/>
  <c r="I344" i="1"/>
  <c r="J344" i="1" s="1"/>
  <c r="I343" i="1"/>
  <c r="J343" i="1" s="1"/>
  <c r="I342" i="1"/>
  <c r="J342" i="1" s="1"/>
  <c r="I341" i="1"/>
  <c r="J341" i="1" s="1"/>
  <c r="I340" i="1"/>
  <c r="J340" i="1" s="1"/>
  <c r="I339" i="1"/>
  <c r="J339" i="1" s="1"/>
  <c r="I338" i="1"/>
  <c r="J338" i="1" s="1"/>
  <c r="I337" i="1"/>
  <c r="J337" i="1" s="1"/>
  <c r="I336" i="1"/>
  <c r="J336" i="1" s="1"/>
  <c r="I335" i="1"/>
  <c r="J335" i="1" s="1"/>
  <c r="J334" i="1"/>
  <c r="I334" i="1"/>
  <c r="J333" i="1"/>
  <c r="I333" i="1"/>
  <c r="I332" i="1"/>
  <c r="J332" i="1" s="1"/>
  <c r="I331" i="1"/>
  <c r="J331" i="1" s="1"/>
  <c r="I330" i="1"/>
  <c r="J330" i="1" s="1"/>
  <c r="I329" i="1"/>
  <c r="J329" i="1" s="1"/>
  <c r="I328" i="1"/>
  <c r="J328" i="1" s="1"/>
  <c r="I327" i="1"/>
  <c r="J327" i="1" s="1"/>
  <c r="I326" i="1"/>
  <c r="J326" i="1" s="1"/>
  <c r="I325" i="1"/>
  <c r="J325" i="1" s="1"/>
  <c r="I324" i="1"/>
  <c r="J324" i="1" s="1"/>
  <c r="I323" i="1"/>
  <c r="J323" i="1" s="1"/>
  <c r="I322" i="1"/>
  <c r="J322" i="1" s="1"/>
  <c r="J321" i="1"/>
  <c r="I321" i="1"/>
  <c r="I320" i="1"/>
  <c r="J320" i="1" s="1"/>
  <c r="I319" i="1"/>
  <c r="J319" i="1" s="1"/>
  <c r="I318" i="1"/>
  <c r="J318" i="1" s="1"/>
  <c r="I317" i="1"/>
  <c r="J317" i="1" s="1"/>
  <c r="I316" i="1"/>
  <c r="J316" i="1" s="1"/>
  <c r="I315" i="1"/>
  <c r="J315" i="1" s="1"/>
  <c r="I314" i="1"/>
  <c r="J314" i="1" s="1"/>
  <c r="I313" i="1"/>
  <c r="J313" i="1" s="1"/>
  <c r="I312" i="1"/>
  <c r="J312" i="1" s="1"/>
  <c r="I311" i="1"/>
  <c r="J311" i="1" s="1"/>
  <c r="I310" i="1"/>
  <c r="J310" i="1" s="1"/>
  <c r="I309" i="1"/>
  <c r="J309" i="1" s="1"/>
  <c r="I308" i="1"/>
  <c r="J308" i="1" s="1"/>
  <c r="I307" i="1"/>
  <c r="J307" i="1" s="1"/>
  <c r="J306" i="1"/>
  <c r="I306" i="1"/>
  <c r="I305" i="1"/>
  <c r="J305" i="1" s="1"/>
  <c r="I304" i="1"/>
  <c r="J304" i="1" s="1"/>
  <c r="I303" i="1"/>
  <c r="J303" i="1" s="1"/>
  <c r="I302" i="1"/>
  <c r="J302" i="1" s="1"/>
  <c r="I301" i="1"/>
  <c r="J301" i="1" s="1"/>
  <c r="I300" i="1"/>
  <c r="J300" i="1" s="1"/>
  <c r="I299" i="1"/>
  <c r="J299" i="1" s="1"/>
  <c r="I298" i="1"/>
  <c r="J298" i="1" s="1"/>
  <c r="I297" i="1"/>
  <c r="J297" i="1" s="1"/>
  <c r="I296" i="1"/>
  <c r="J296" i="1" s="1"/>
  <c r="I295" i="1"/>
  <c r="J295" i="1" s="1"/>
  <c r="I294" i="1"/>
  <c r="J294" i="1" s="1"/>
  <c r="I293" i="1"/>
  <c r="J293" i="1" s="1"/>
  <c r="I292" i="1"/>
  <c r="J292" i="1" s="1"/>
  <c r="I291" i="1"/>
  <c r="J291" i="1" s="1"/>
  <c r="I290" i="1"/>
  <c r="J290" i="1" s="1"/>
  <c r="I289" i="1"/>
  <c r="J289" i="1" s="1"/>
  <c r="I288" i="1"/>
  <c r="J288" i="1" s="1"/>
  <c r="I287" i="1"/>
  <c r="J287" i="1" s="1"/>
  <c r="I286" i="1"/>
  <c r="J286" i="1" s="1"/>
  <c r="I285" i="1"/>
  <c r="J285" i="1" s="1"/>
  <c r="I284" i="1"/>
  <c r="J284" i="1" s="1"/>
  <c r="I283" i="1"/>
  <c r="J283" i="1" s="1"/>
  <c r="I282" i="1"/>
  <c r="J282" i="1" s="1"/>
  <c r="J281" i="1"/>
  <c r="I281" i="1"/>
  <c r="I280" i="1"/>
  <c r="J280" i="1" s="1"/>
  <c r="I279" i="1"/>
  <c r="J279" i="1" s="1"/>
  <c r="I278" i="1"/>
  <c r="J278" i="1" s="1"/>
  <c r="I277" i="1"/>
  <c r="J277" i="1" s="1"/>
  <c r="I276" i="1"/>
  <c r="J276" i="1" s="1"/>
  <c r="I275" i="1"/>
  <c r="J275" i="1" s="1"/>
  <c r="J274" i="1"/>
  <c r="I274" i="1"/>
  <c r="I273" i="1"/>
  <c r="J273" i="1" s="1"/>
  <c r="I272" i="1"/>
  <c r="J272" i="1" s="1"/>
  <c r="I271" i="1"/>
  <c r="J271" i="1" s="1"/>
  <c r="J270" i="1"/>
  <c r="I270" i="1"/>
  <c r="I269" i="1"/>
  <c r="J269" i="1" s="1"/>
  <c r="I268" i="1"/>
  <c r="J268" i="1" s="1"/>
  <c r="I267" i="1"/>
  <c r="J267" i="1" s="1"/>
  <c r="I266" i="1"/>
  <c r="J266" i="1" s="1"/>
  <c r="I265" i="1"/>
  <c r="J265" i="1" s="1"/>
  <c r="I264" i="1"/>
  <c r="J264" i="1" s="1"/>
  <c r="I263" i="1"/>
  <c r="J263" i="1" s="1"/>
  <c r="I262" i="1"/>
  <c r="J262" i="1" s="1"/>
  <c r="I261" i="1"/>
  <c r="J261" i="1" s="1"/>
  <c r="I260" i="1"/>
  <c r="J260" i="1" s="1"/>
  <c r="I259" i="1"/>
  <c r="J259" i="1" s="1"/>
  <c r="I258" i="1"/>
  <c r="J258" i="1" s="1"/>
  <c r="J257" i="1"/>
  <c r="I257" i="1"/>
  <c r="I256" i="1"/>
  <c r="J256" i="1" s="1"/>
  <c r="I255" i="1"/>
  <c r="J255" i="1" s="1"/>
  <c r="I254" i="1"/>
  <c r="J254" i="1" s="1"/>
  <c r="I253" i="1"/>
  <c r="J253" i="1" s="1"/>
  <c r="I252" i="1"/>
  <c r="J252" i="1" s="1"/>
  <c r="I251" i="1"/>
  <c r="J251" i="1" s="1"/>
  <c r="I250" i="1"/>
  <c r="J250" i="1" s="1"/>
  <c r="I249" i="1"/>
  <c r="J249" i="1" s="1"/>
  <c r="I248" i="1"/>
  <c r="J248" i="1" s="1"/>
  <c r="I247" i="1"/>
  <c r="J247" i="1" s="1"/>
  <c r="I246" i="1"/>
  <c r="J246" i="1" s="1"/>
  <c r="I245" i="1"/>
  <c r="J245" i="1" s="1"/>
  <c r="I244" i="1"/>
  <c r="J244" i="1" s="1"/>
  <c r="I243" i="1"/>
  <c r="J243" i="1" s="1"/>
  <c r="I242" i="1"/>
  <c r="J242" i="1" s="1"/>
  <c r="I241" i="1"/>
  <c r="J241" i="1" s="1"/>
  <c r="I240" i="1"/>
  <c r="J240" i="1" s="1"/>
  <c r="I239" i="1"/>
  <c r="J239" i="1" s="1"/>
  <c r="J238" i="1"/>
  <c r="I238" i="1"/>
  <c r="I237" i="1"/>
  <c r="J237" i="1" s="1"/>
  <c r="I236" i="1"/>
  <c r="J236" i="1" s="1"/>
  <c r="I235" i="1"/>
  <c r="J235" i="1" s="1"/>
  <c r="I234" i="1"/>
  <c r="J234" i="1" s="1"/>
  <c r="I233" i="1"/>
  <c r="J233" i="1" s="1"/>
  <c r="I232" i="1"/>
  <c r="J232" i="1" s="1"/>
  <c r="I231" i="1"/>
  <c r="J231" i="1" s="1"/>
  <c r="I230" i="1"/>
  <c r="J230" i="1" s="1"/>
  <c r="I229" i="1"/>
  <c r="J229" i="1" s="1"/>
  <c r="I228" i="1"/>
  <c r="J228" i="1" s="1"/>
  <c r="I227" i="1"/>
  <c r="J227" i="1" s="1"/>
  <c r="J226" i="1"/>
  <c r="I226" i="1"/>
  <c r="I225" i="1"/>
  <c r="J225" i="1" s="1"/>
  <c r="I224" i="1"/>
  <c r="J224" i="1" s="1"/>
  <c r="I223" i="1"/>
  <c r="J223" i="1" s="1"/>
  <c r="J222" i="1"/>
  <c r="I222" i="1"/>
  <c r="J221" i="1"/>
  <c r="I221" i="1"/>
  <c r="I220" i="1"/>
  <c r="J220" i="1" s="1"/>
  <c r="I219" i="1"/>
  <c r="J219" i="1" s="1"/>
  <c r="I218" i="1"/>
  <c r="J218" i="1" s="1"/>
  <c r="I217" i="1"/>
  <c r="J217" i="1" s="1"/>
  <c r="I216" i="1"/>
  <c r="J216" i="1" s="1"/>
  <c r="I215" i="1"/>
  <c r="J215" i="1" s="1"/>
  <c r="J214" i="1"/>
  <c r="I214" i="1"/>
  <c r="I213" i="1"/>
  <c r="J213" i="1" s="1"/>
  <c r="I212" i="1"/>
  <c r="J212" i="1" s="1"/>
  <c r="I211" i="1"/>
  <c r="J211" i="1" s="1"/>
  <c r="I210" i="1"/>
  <c r="J210" i="1" s="1"/>
  <c r="I209" i="1"/>
  <c r="J209" i="1" s="1"/>
  <c r="I208" i="1"/>
  <c r="J208" i="1" s="1"/>
  <c r="I207" i="1"/>
  <c r="J207" i="1" s="1"/>
  <c r="I206" i="1"/>
  <c r="J206" i="1" s="1"/>
  <c r="I205" i="1"/>
  <c r="J205" i="1" s="1"/>
  <c r="I204" i="1"/>
  <c r="J204" i="1" s="1"/>
  <c r="I203" i="1"/>
  <c r="J203" i="1" s="1"/>
  <c r="I202" i="1"/>
  <c r="J202" i="1" s="1"/>
  <c r="J201" i="1"/>
  <c r="I201" i="1"/>
  <c r="I200" i="1"/>
  <c r="J200" i="1" s="1"/>
  <c r="I199" i="1"/>
  <c r="J199" i="1" s="1"/>
  <c r="I198" i="1"/>
  <c r="J198" i="1" s="1"/>
  <c r="I197" i="1"/>
  <c r="J197" i="1" s="1"/>
  <c r="I196" i="1"/>
  <c r="J196" i="1" s="1"/>
  <c r="I195" i="1"/>
  <c r="J195" i="1" s="1"/>
  <c r="I194" i="1"/>
  <c r="J194" i="1" s="1"/>
  <c r="I193" i="1"/>
  <c r="J193" i="1" s="1"/>
  <c r="I192" i="1"/>
  <c r="J192" i="1" s="1"/>
  <c r="I191" i="1"/>
  <c r="J191" i="1" s="1"/>
  <c r="I190" i="1"/>
  <c r="J190" i="1" s="1"/>
  <c r="I189" i="1"/>
  <c r="J189" i="1" s="1"/>
  <c r="I188" i="1"/>
  <c r="J188" i="1" s="1"/>
  <c r="I187" i="1"/>
  <c r="J187" i="1" s="1"/>
  <c r="I186" i="1"/>
  <c r="J186" i="1" s="1"/>
  <c r="J185" i="1"/>
  <c r="I185" i="1"/>
  <c r="I184" i="1"/>
  <c r="J184" i="1" s="1"/>
  <c r="I183" i="1"/>
  <c r="J183" i="1" s="1"/>
  <c r="I182" i="1"/>
  <c r="J182" i="1" s="1"/>
  <c r="I181" i="1"/>
  <c r="J181" i="1" s="1"/>
  <c r="I180" i="1"/>
  <c r="J180" i="1" s="1"/>
  <c r="I179" i="1"/>
  <c r="J179" i="1" s="1"/>
  <c r="I178" i="1"/>
  <c r="J178" i="1" s="1"/>
  <c r="I177" i="1"/>
  <c r="J177" i="1" s="1"/>
  <c r="I176" i="1"/>
  <c r="J176" i="1" s="1"/>
  <c r="I175" i="1"/>
  <c r="J175" i="1" s="1"/>
  <c r="I174" i="1"/>
  <c r="J174" i="1" s="1"/>
  <c r="I173" i="1"/>
  <c r="J173" i="1" s="1"/>
  <c r="I172" i="1"/>
  <c r="J172" i="1" s="1"/>
  <c r="I171" i="1"/>
  <c r="J171" i="1" s="1"/>
  <c r="I170" i="1"/>
  <c r="J170" i="1" s="1"/>
  <c r="I169" i="1"/>
  <c r="J169" i="1" s="1"/>
  <c r="I168" i="1"/>
  <c r="J168" i="1" s="1"/>
  <c r="I167" i="1"/>
  <c r="J167" i="1" s="1"/>
  <c r="I166" i="1"/>
  <c r="J166" i="1" s="1"/>
  <c r="I165" i="1"/>
  <c r="J165" i="1" s="1"/>
  <c r="I164" i="1"/>
  <c r="J164" i="1" s="1"/>
  <c r="I163" i="1"/>
  <c r="J163" i="1" s="1"/>
  <c r="I162" i="1"/>
  <c r="J162" i="1" s="1"/>
  <c r="I161" i="1"/>
  <c r="J161" i="1" s="1"/>
  <c r="I160" i="1"/>
  <c r="J160" i="1" s="1"/>
  <c r="I159" i="1"/>
  <c r="J159" i="1" s="1"/>
  <c r="J158" i="1"/>
  <c r="I158" i="1"/>
  <c r="I157" i="1"/>
  <c r="J157" i="1" s="1"/>
  <c r="I156" i="1"/>
  <c r="J156" i="1" s="1"/>
  <c r="I155" i="1"/>
  <c r="J155" i="1" s="1"/>
  <c r="I154" i="1"/>
  <c r="J154" i="1" s="1"/>
  <c r="I153" i="1"/>
  <c r="J153" i="1" s="1"/>
  <c r="I152" i="1"/>
  <c r="J152" i="1" s="1"/>
  <c r="I151" i="1"/>
  <c r="J151" i="1" s="1"/>
  <c r="I150" i="1"/>
  <c r="J150" i="1" s="1"/>
  <c r="I149" i="1"/>
  <c r="J149" i="1" s="1"/>
  <c r="I148" i="1"/>
  <c r="J148" i="1" s="1"/>
  <c r="I147" i="1"/>
  <c r="J147" i="1" s="1"/>
  <c r="I146" i="1"/>
  <c r="J146" i="1" s="1"/>
  <c r="I145" i="1"/>
  <c r="J145" i="1" s="1"/>
  <c r="I144" i="1"/>
  <c r="J144" i="1" s="1"/>
  <c r="I143" i="1"/>
  <c r="J143" i="1" s="1"/>
  <c r="I142" i="1"/>
  <c r="J142" i="1" s="1"/>
  <c r="I141" i="1"/>
  <c r="J141" i="1" s="1"/>
  <c r="J140" i="1"/>
  <c r="I140" i="1"/>
  <c r="I139" i="1"/>
  <c r="J139" i="1" s="1"/>
  <c r="I138" i="1"/>
  <c r="J138" i="1" s="1"/>
  <c r="I137" i="1"/>
  <c r="J137" i="1" s="1"/>
  <c r="I136" i="1"/>
  <c r="J136" i="1" s="1"/>
  <c r="I135" i="1"/>
  <c r="J135" i="1" s="1"/>
  <c r="I134" i="1"/>
  <c r="J134" i="1" s="1"/>
  <c r="I133" i="1"/>
  <c r="J133" i="1" s="1"/>
  <c r="I132" i="1"/>
  <c r="J132" i="1" s="1"/>
  <c r="I131" i="1"/>
  <c r="J131" i="1" s="1"/>
  <c r="I130" i="1"/>
  <c r="J130" i="1" s="1"/>
  <c r="I129" i="1"/>
  <c r="J129" i="1" s="1"/>
  <c r="I128" i="1"/>
  <c r="J128" i="1" s="1"/>
  <c r="I127" i="1"/>
  <c r="J127" i="1" s="1"/>
  <c r="I126" i="1"/>
  <c r="J126" i="1" s="1"/>
  <c r="I125" i="1"/>
  <c r="J125" i="1" s="1"/>
  <c r="I124" i="1"/>
  <c r="J124" i="1" s="1"/>
  <c r="I123" i="1"/>
  <c r="J123" i="1" s="1"/>
  <c r="I122" i="1"/>
  <c r="J122" i="1" s="1"/>
  <c r="I121" i="1"/>
  <c r="J121" i="1" s="1"/>
  <c r="I120" i="1"/>
  <c r="J120" i="1" s="1"/>
  <c r="I119" i="1"/>
  <c r="J119" i="1" s="1"/>
  <c r="I118" i="1"/>
  <c r="J118" i="1" s="1"/>
  <c r="I117" i="1"/>
  <c r="J117" i="1" s="1"/>
  <c r="I116" i="1"/>
  <c r="J116" i="1" s="1"/>
  <c r="I115" i="1"/>
  <c r="J115" i="1" s="1"/>
  <c r="I114" i="1"/>
  <c r="J114" i="1" s="1"/>
  <c r="I113" i="1"/>
  <c r="J113" i="1" s="1"/>
  <c r="I112" i="1"/>
  <c r="J112" i="1" s="1"/>
  <c r="I111" i="1"/>
  <c r="J111" i="1" s="1"/>
  <c r="I110" i="1"/>
  <c r="J110" i="1" s="1"/>
  <c r="I109" i="1"/>
  <c r="J109" i="1" s="1"/>
  <c r="I108" i="1"/>
  <c r="J108" i="1" s="1"/>
  <c r="I107" i="1"/>
  <c r="J107" i="1" s="1"/>
  <c r="I106" i="1"/>
  <c r="J106" i="1" s="1"/>
  <c r="I105" i="1"/>
  <c r="J105" i="1" s="1"/>
  <c r="I104" i="1"/>
  <c r="J104" i="1" s="1"/>
  <c r="I103" i="1"/>
  <c r="J103" i="1" s="1"/>
  <c r="I102" i="1"/>
  <c r="J102" i="1" s="1"/>
  <c r="I101" i="1"/>
  <c r="J101" i="1" s="1"/>
  <c r="I100" i="1"/>
  <c r="J100" i="1" s="1"/>
  <c r="I99" i="1"/>
  <c r="J99" i="1" s="1"/>
  <c r="I98" i="1"/>
  <c r="J98" i="1" s="1"/>
  <c r="J97" i="1"/>
  <c r="I97" i="1"/>
  <c r="I96" i="1"/>
  <c r="J96" i="1" s="1"/>
  <c r="I95" i="1"/>
  <c r="J95" i="1" s="1"/>
  <c r="I94" i="1"/>
  <c r="J94" i="1" s="1"/>
  <c r="I93" i="1"/>
  <c r="J93" i="1" s="1"/>
  <c r="I92" i="1"/>
  <c r="J92" i="1" s="1"/>
  <c r="I91" i="1"/>
  <c r="J91" i="1" s="1"/>
  <c r="I90" i="1"/>
  <c r="J90" i="1" s="1"/>
  <c r="I89" i="1"/>
  <c r="J89" i="1" s="1"/>
  <c r="I88" i="1"/>
  <c r="J88" i="1" s="1"/>
  <c r="I87" i="1"/>
  <c r="J87" i="1" s="1"/>
  <c r="I86" i="1"/>
  <c r="J86" i="1" s="1"/>
  <c r="I85" i="1"/>
  <c r="J85" i="1" s="1"/>
  <c r="I84" i="1"/>
  <c r="J84" i="1" s="1"/>
  <c r="I83" i="1"/>
  <c r="J83" i="1" s="1"/>
  <c r="J82" i="1"/>
  <c r="I82" i="1"/>
  <c r="I81" i="1"/>
  <c r="J81" i="1" s="1"/>
  <c r="I80" i="1"/>
  <c r="J80" i="1" s="1"/>
  <c r="I79" i="1"/>
  <c r="J79" i="1" s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I65" i="1"/>
  <c r="J65" i="1" s="1"/>
  <c r="I64" i="1"/>
  <c r="J64" i="1" s="1"/>
  <c r="I63" i="1"/>
  <c r="J63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J19" i="1"/>
  <c r="I19" i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I4" i="1"/>
  <c r="J4" i="1" s="1"/>
  <c r="F56" i="10" l="1"/>
  <c r="J62" i="10"/>
  <c r="H66" i="10"/>
  <c r="N74" i="10"/>
  <c r="C69" i="10"/>
  <c r="H76" i="10"/>
  <c r="J80" i="10"/>
  <c r="E50" i="10"/>
  <c r="P80" i="10"/>
  <c r="D52" i="10"/>
  <c r="K62" i="10"/>
  <c r="O74" i="10"/>
  <c r="O80" i="10"/>
  <c r="F50" i="10"/>
  <c r="G56" i="10"/>
  <c r="I66" i="10"/>
  <c r="M76" i="10"/>
  <c r="N82" i="10"/>
  <c r="G50" i="10"/>
  <c r="F58" i="10"/>
  <c r="K66" i="10"/>
  <c r="N76" i="10"/>
  <c r="P84" i="10"/>
  <c r="H50" i="10"/>
  <c r="G58" i="10"/>
  <c r="N68" i="10"/>
  <c r="P76" i="10"/>
  <c r="O86" i="10"/>
  <c r="N50" i="10"/>
  <c r="H62" i="10"/>
  <c r="F70" i="10"/>
  <c r="G80" i="10"/>
  <c r="G86" i="10"/>
  <c r="C55" i="10"/>
  <c r="O50" i="10"/>
  <c r="I62" i="10"/>
  <c r="F72" i="10"/>
  <c r="H80" i="10"/>
  <c r="P88" i="10"/>
  <c r="Q88" i="10" s="1"/>
  <c r="J66" i="10"/>
  <c r="G70" i="10"/>
  <c r="P74" i="10"/>
  <c r="O76" i="10"/>
  <c r="I80" i="10"/>
  <c r="D80" i="10"/>
  <c r="P86" i="10"/>
  <c r="C79" i="10"/>
  <c r="I50" i="10"/>
  <c r="E52" i="10"/>
  <c r="H58" i="10"/>
  <c r="H64" i="10"/>
  <c r="J68" i="10"/>
  <c r="G72" i="10"/>
  <c r="Q72" i="10" s="1"/>
  <c r="I76" i="10"/>
  <c r="D76" i="10"/>
  <c r="K80" i="10"/>
  <c r="O82" i="10"/>
  <c r="H86" i="10"/>
  <c r="C81" i="10"/>
  <c r="J50" i="10"/>
  <c r="D54" i="10"/>
  <c r="I58" i="10"/>
  <c r="I64" i="10"/>
  <c r="K68" i="10"/>
  <c r="K74" i="10"/>
  <c r="J76" i="10"/>
  <c r="E76" i="10"/>
  <c r="L80" i="10"/>
  <c r="P82" i="10"/>
  <c r="I86" i="10"/>
  <c r="K50" i="10"/>
  <c r="E54" i="10"/>
  <c r="L60" i="10"/>
  <c r="J64" i="10"/>
  <c r="L68" i="10"/>
  <c r="L74" i="10"/>
  <c r="K76" i="10"/>
  <c r="P78" i="10"/>
  <c r="Q78" i="10" s="1"/>
  <c r="M80" i="10"/>
  <c r="N84" i="10"/>
  <c r="J86" i="10"/>
  <c r="D50" i="10"/>
  <c r="M50" i="10"/>
  <c r="E56" i="10"/>
  <c r="M60" i="10"/>
  <c r="K64" i="10"/>
  <c r="M68" i="10"/>
  <c r="M74" i="10"/>
  <c r="L76" i="10"/>
  <c r="F80" i="10"/>
  <c r="N80" i="10"/>
  <c r="O84" i="10"/>
  <c r="C73" i="10"/>
  <c r="C75" i="10"/>
  <c r="C51" i="10"/>
  <c r="C85" i="10"/>
  <c r="C61" i="10"/>
  <c r="C67" i="10"/>
  <c r="C87" i="10"/>
  <c r="C49" i="10"/>
  <c r="C59" i="10"/>
  <c r="C65" i="10"/>
  <c r="C83" i="10"/>
  <c r="C53" i="10"/>
  <c r="C71" i="10"/>
  <c r="C57" i="10"/>
  <c r="C63" i="10"/>
  <c r="C77" i="10"/>
  <c r="Q52" i="10" l="1"/>
  <c r="Q54" i="10"/>
  <c r="Q82" i="10"/>
  <c r="F89" i="10"/>
  <c r="K89" i="10"/>
  <c r="G89" i="10"/>
  <c r="Q58" i="10"/>
  <c r="Q84" i="10"/>
  <c r="P89" i="10"/>
  <c r="Q70" i="10"/>
  <c r="H89" i="10"/>
  <c r="Q64" i="10"/>
  <c r="Q62" i="10"/>
  <c r="Q66" i="10"/>
  <c r="C89" i="10"/>
  <c r="Q74" i="10"/>
  <c r="J89" i="10"/>
  <c r="D89" i="10"/>
  <c r="D90" i="10" s="1"/>
  <c r="Q50" i="10"/>
  <c r="Q86" i="10"/>
  <c r="Q76" i="10"/>
  <c r="L89" i="10"/>
  <c r="Q60" i="10"/>
  <c r="N89" i="10"/>
  <c r="Q68" i="10"/>
  <c r="M89" i="10"/>
  <c r="E89" i="10"/>
  <c r="Q80" i="10"/>
  <c r="O89" i="10"/>
  <c r="Q56" i="10"/>
  <c r="E90" i="10" l="1"/>
  <c r="F90" i="10" s="1"/>
  <c r="G90" i="10" s="1"/>
  <c r="H90" i="10" s="1"/>
  <c r="J90" i="10" s="1"/>
  <c r="K90" i="10" s="1"/>
  <c r="L90" i="10" s="1"/>
  <c r="M90" i="10" s="1"/>
  <c r="N90" i="10" s="1"/>
  <c r="O90" i="10" s="1"/>
  <c r="P90" i="10" s="1"/>
  <c r="Q89" i="10"/>
</calcChain>
</file>

<file path=xl/sharedStrings.xml><?xml version="1.0" encoding="utf-8"?>
<sst xmlns="http://schemas.openxmlformats.org/spreadsheetml/2006/main" count="1957" uniqueCount="1154">
  <si>
    <t xml:space="preserve">
</t>
  </si>
  <si>
    <t>ITEM</t>
  </si>
  <si>
    <t>CÓDIGO</t>
  </si>
  <si>
    <t>DESCRIÇÃO</t>
  </si>
  <si>
    <t>FONTE</t>
  </si>
  <si>
    <t>UND</t>
  </si>
  <si>
    <t>QUANTIDADE</t>
  </si>
  <si>
    <t>PREÇO
UNITÁRIO R$</t>
  </si>
  <si>
    <t>PREÇO
TOTAL R$</t>
  </si>
  <si>
    <t>1</t>
  </si>
  <si>
    <t>SERVIÇOS PRELIMINARES</t>
  </si>
  <si>
    <t>1.1</t>
  </si>
  <si>
    <t>103689</t>
  </si>
  <si>
    <t>FORNECIMENTO E INSTALAÇÃO DE PLACA DE OBRA COM CHAPA GALVANIZADA E ESTRUTURA DE MADEIRA. AF_03/2022_PS</t>
  </si>
  <si>
    <t>SINAPI</t>
  </si>
  <si>
    <t>M2</t>
  </si>
  <si>
    <t>1.2</t>
  </si>
  <si>
    <t>AD 19.20.0050 (/)</t>
  </si>
  <si>
    <t>Instalação e ligação provisórias de alimentação de energia elétrica, em baixa tensão (BT), para canteiro de obras, exclusive o fornecimento do medidor.(desonerado)</t>
  </si>
  <si>
    <t>SCO</t>
  </si>
  <si>
    <t>un</t>
  </si>
  <si>
    <t>1.3</t>
  </si>
  <si>
    <t>41.02.01</t>
  </si>
  <si>
    <t>INSTALACAO PROVISORIA DE AGUA</t>
  </si>
  <si>
    <t>SUDECAP</t>
  </si>
  <si>
    <t>UN</t>
  </si>
  <si>
    <t>1.4</t>
  </si>
  <si>
    <t>00010777</t>
  </si>
  <si>
    <t>LOCACAO DE CONTAINER 2,30 X 4,30 M, ALT. 2,50 M, PARA SANITARIO, COM 3 BACIAS, 4 CHUVEIROS, 1 LAVATORIO E 1 MICTORIO (NAO INCLUI MOBILIZACAO/DESMOBILIZACAO)</t>
  </si>
  <si>
    <t>MES</t>
  </si>
  <si>
    <t>1.5</t>
  </si>
  <si>
    <t>010005</t>
  </si>
  <si>
    <t>Barracão de madeira / Almoxarifado</t>
  </si>
  <si>
    <t>SEDOP</t>
  </si>
  <si>
    <t>m²</t>
  </si>
  <si>
    <t>1.6</t>
  </si>
  <si>
    <t>00002706</t>
  </si>
  <si>
    <t>ENGENHEIRO CIVIL DE OBRA JUNIOR (HORISTA)</t>
  </si>
  <si>
    <t>H</t>
  </si>
  <si>
    <t>1.7</t>
  </si>
  <si>
    <t>00004083</t>
  </si>
  <si>
    <t>ENCARREGADO GERAL DE OBRAS (HORISTA)</t>
  </si>
  <si>
    <t>1.8</t>
  </si>
  <si>
    <t>99059</t>
  </si>
  <si>
    <t>LOCAÇÃO CONVENCIONAL DE OBRA, UTILIZANDO GABARITO DE TÁBUAS CORRIDAS PONTALETADAS A CADA 2,00M - 2 UTILIZAÇÕES. AF_03/2024</t>
  </si>
  <si>
    <t>M</t>
  </si>
  <si>
    <t>1.9</t>
  </si>
  <si>
    <t>105130</t>
  </si>
  <si>
    <t>EXECUÇÃO DE PILARETES PARA TAPUMES E CONSTRUÇÕES TEMPORÁRIAS. AF_03/2024</t>
  </si>
  <si>
    <t>1.10</t>
  </si>
  <si>
    <t>00037524</t>
  </si>
  <si>
    <t>TELA PLASTICA LARANJA, TIPO TAPUME PARA SINALIZACAO, MALHA RETANGULAR, ROLO 1.20 X 50 M (L X C)</t>
  </si>
  <si>
    <t>1.11</t>
  </si>
  <si>
    <t>98525</t>
  </si>
  <si>
    <t>LIMPEZA MECANIZADA DE CAMADA VEGETAL, VEGETAÇÃO E PEQUENAS ÁRVORES (DIÂMETRO DE TRONCO MENOR QUE 0,20 M), COM TRATOR DE ESTEIRAS. AF_03/2024</t>
  </si>
  <si>
    <t>2</t>
  </si>
  <si>
    <t>MOVIMENTAÇÃO DE TERRA</t>
  </si>
  <si>
    <t>2.1</t>
  </si>
  <si>
    <t>IFRS-1001</t>
  </si>
  <si>
    <t>MOBILIZAÇÃO E DESMOBILIZAÇÃO DE EQUIPAMENTOS</t>
  </si>
  <si>
    <t>Composições Próprias</t>
  </si>
  <si>
    <t>2.2</t>
  </si>
  <si>
    <t>102327</t>
  </si>
  <si>
    <t>ESCAVAÇÃO MECANIZADA DE VALA COM PROF. ATÉ 1,5 M (MÉDIA MONTANTE E JUSANTE/UMA COMPOSIÇÃO POR TRECHO), RETROESCAV. (0,26 M3 ), LARG. DE 0,8 M A 1,5 M, EM SOLO DE 2A CATEGORIA, EM LOCAIS COM BAIXO NÍVEL DE INTERFERÊNCIA. AF_02/2021</t>
  </si>
  <si>
    <t>M3</t>
  </si>
  <si>
    <t>2.3</t>
  </si>
  <si>
    <t>93382</t>
  </si>
  <si>
    <t>REATERRO MANUAL DE VALAS, COM COMPACTADOR DE SOLOS DE PERCUSSÃO. AF_08/2023</t>
  </si>
  <si>
    <t>2.4</t>
  </si>
  <si>
    <t>5502970</t>
  </si>
  <si>
    <t>Escavação de vala em material de 3ª categoria - resistência à compressão de 70 a 90 MPa - com escavadeira e rompedor hidráulico 1.700 kg</t>
  </si>
  <si>
    <t>SICRO NOVO</t>
  </si>
  <si>
    <t>m³</t>
  </si>
  <si>
    <t>2.5</t>
  </si>
  <si>
    <t>93590</t>
  </si>
  <si>
    <t>TRANSPORTE COM CAMINHÃO BASCULANTE DE 10 M³, EM VIA URBANA PAVIMENTADA, ADICIONAL PARA DMT EXCEDENTE A 30 KM (UNIDADE: M3XKM). AF_07/2020</t>
  </si>
  <si>
    <t>M3XKM</t>
  </si>
  <si>
    <t>2.6</t>
  </si>
  <si>
    <t>94327</t>
  </si>
  <si>
    <t>ATERRO MECANIZADO DE VALA COM ESCAVADEIRA HIDRÁULICA (CAPACIDADE DA CAÇAMBA: 0,8 M³/POTÊNCIA: 111 HP), LARGURA ATÉ 2,5 M, PROFUNDIDADE ATÉ 1,5 M, COM AREIA PARA ATERRO. AF_08/2023</t>
  </si>
  <si>
    <t>3</t>
  </si>
  <si>
    <t>INFRAESTRUTURA</t>
  </si>
  <si>
    <t>3.1</t>
  </si>
  <si>
    <t>BLOCOS</t>
  </si>
  <si>
    <t>3.1.1</t>
  </si>
  <si>
    <t>96621</t>
  </si>
  <si>
    <t>LASTRO COM MATERIAL GRANULAR, APLICAÇÃO EM BLOCOS DE COROAMENTO, ESPESSURA DE *5 CM*. AF_01/2024</t>
  </si>
  <si>
    <t>3.1.2</t>
  </si>
  <si>
    <t>96558</t>
  </si>
  <si>
    <t>CONCRETAGEM DE SAPATA, FCK 30 MPA, COM USO DE BOMBA - LANÇAMENTO, ADENSAMENTO E ACABAMENTO. AF_01/2024</t>
  </si>
  <si>
    <t>3.1.3</t>
  </si>
  <si>
    <t>96534</t>
  </si>
  <si>
    <t>FABRICAÇÃO, MONTAGEM E DESMONTAGEM DE FÔRMA PARA BLOCO DE COROAMENTO, EM MADEIRA SERRADA, E=25 MM, 4 UTILIZAÇÕES. AF_01/2024</t>
  </si>
  <si>
    <t>3.1.4</t>
  </si>
  <si>
    <t>96544</t>
  </si>
  <si>
    <t>ARMAÇÃO DE BLOCO UTILIZANDO AÇO CA-50 DE 6,3 MM - MONTAGEM. AF_01/2024</t>
  </si>
  <si>
    <t>KG</t>
  </si>
  <si>
    <t>3.1.5</t>
  </si>
  <si>
    <t>104920</t>
  </si>
  <si>
    <t>ARMAÇÃO DE BLOCO, SAPATA ISOLADA, VIGA BALDRAME E SAPATA CORRIDA UTILIZANDO AÇO CA-50 DE 12,5 MM - MONTAGEM. AF_01/2024</t>
  </si>
  <si>
    <t>3.2</t>
  </si>
  <si>
    <t>ESTACAS</t>
  </si>
  <si>
    <t>3.2.1</t>
  </si>
  <si>
    <t>100897</t>
  </si>
  <si>
    <t>ESTACA ESCAVADA MECANICAMENTE, SEM FLUIDO ESTABILIZANTE, COM 30CM DE DIÂMETRO, CONCRETO LANÇADO POR CAMINHÃO BETONEIRA (EXCLUSIVE MOBILIZAÇÃO E DESMOBILIZAÇÃO). AF_01/2020_PA</t>
  </si>
  <si>
    <t>3.2.2</t>
  </si>
  <si>
    <t>04.04.01</t>
  </si>
  <si>
    <t>MOBILIZAÇAO E DESMOBILIZAÇAO DE EQUIPAMENTO</t>
  </si>
  <si>
    <t>4</t>
  </si>
  <si>
    <t>SUPERESTRUTURA</t>
  </si>
  <si>
    <t>4.1</t>
  </si>
  <si>
    <t>VIGAS</t>
  </si>
  <si>
    <t>4.1.1</t>
  </si>
  <si>
    <t>VIGAS BALDRAME</t>
  </si>
  <si>
    <t>4.1.1.1</t>
  </si>
  <si>
    <t>96536</t>
  </si>
  <si>
    <t>FABRICAÇÃO, MONTAGEM E DESMONTAGEM DE FÔRMA PARA VIGA BALDRAME, EM MADEIRA SERRADA, E=25 MM, 4 UTILIZAÇÕES. AF_01/2024</t>
  </si>
  <si>
    <t>4.1.1.2</t>
  </si>
  <si>
    <t>96557</t>
  </si>
  <si>
    <t>CONCRETAGEM DE BLOCO DE COROAMENTO OU VIGA BALDRAME, FCK 30 MPA, COM USO DE BOMBA - LANÇAMENTO, ADENSAMENTO E ACABAMENTO. AF_01/2024</t>
  </si>
  <si>
    <t>4.1.1.3</t>
  </si>
  <si>
    <t>104916</t>
  </si>
  <si>
    <t>ARMAÇÃO DE SAPATA ISOLADA, VIGA BALDRAME E SAPATA CORRIDA UTILIZANDO AÇO CA-60 DE 5 MM - MONTAGEM. AF_01/2024</t>
  </si>
  <si>
    <t>4.1.1.4</t>
  </si>
  <si>
    <t>104918</t>
  </si>
  <si>
    <t>ARMAÇÃO DE SAPATA ISOLADA, VIGA BALDRAME E SAPATA CORRIDA UTILIZANDO AÇO CA-50 DE 8 MM - MONTAGEM. AF_01/2024</t>
  </si>
  <si>
    <t>4.1.1.5</t>
  </si>
  <si>
    <t>4.1.1.6</t>
  </si>
  <si>
    <t>S04953</t>
  </si>
  <si>
    <t>Impermeabilização de alicerce e viga baldrame com 2 demãos de tinta asfáltica tipo Neutrol da Vedacit ou similar, exceto argamassa impermeabilização</t>
  </si>
  <si>
    <t>ORSE</t>
  </si>
  <si>
    <t>m2</t>
  </si>
  <si>
    <t>4.1.2</t>
  </si>
  <si>
    <t>NÍVEL 02</t>
  </si>
  <si>
    <t>4.1.2.1</t>
  </si>
  <si>
    <t>92448</t>
  </si>
  <si>
    <t>MONTAGEM E DESMONTAGEM DE FÔRMA DE VIGA, ESCORAMENTO COM PONTALETE DE MADEIRA, PÉ-DIREITO SIMPLES, EM MADEIRA SERRADA, 4 UTILIZAÇÕES. AF_09/2020</t>
  </si>
  <si>
    <t>4.1.2.2</t>
  </si>
  <si>
    <t>103675</t>
  </si>
  <si>
    <t>CONCRETAGEM DE VIGAS E LAJES, FCK=30 MPA, PARA LAJES MACIÇAS OU NERVURADAS COM USO DE BOMBA - LANÇAMENTO, ADENSAMENTO E ACABAMENTO. AF_02/2022_PS</t>
  </si>
  <si>
    <t>4.1.2.3</t>
  </si>
  <si>
    <t>92759</t>
  </si>
  <si>
    <t>ARMAÇÃO DE PILAR OU VIGA DE ESTRUTURA CONVENCIONAL DE CONCRETO ARMADO UTILIZANDO AÇO CA-60 DE 5,0 MM - MONTAGEM. AF_06/2022</t>
  </si>
  <si>
    <t>4.1.2.4</t>
  </si>
  <si>
    <t>92761</t>
  </si>
  <si>
    <t>ARMAÇÃO DE PILAR OU VIGA DE ESTRUTURA CONVENCIONAL DE CONCRETO ARMADO UTILIZANDO AÇO CA-50 DE 8,0 MM - MONTAGEM. AF_06/2022</t>
  </si>
  <si>
    <t>4.1.2.5</t>
  </si>
  <si>
    <t>92763</t>
  </si>
  <si>
    <t>ARMAÇÃO DE PILAR OU VIGA DE ESTRUTURA CONVENCIONAL DE CONCRETO ARMADO UTILIZANDO AÇO CA-50 DE 12,5 MM - MONTAGEM. AF_06/2022</t>
  </si>
  <si>
    <t>4.2</t>
  </si>
  <si>
    <t>LAJES</t>
  </si>
  <si>
    <t>4.2.1</t>
  </si>
  <si>
    <t>TÉRREO</t>
  </si>
  <si>
    <t>4.2.1.1</t>
  </si>
  <si>
    <t>97101</t>
  </si>
  <si>
    <t>EXECUÇÃO DE RADIER, ESPESSURA DE 10 CM, FCK = 30 MPA, COM USO DE FORMAS EM MADEIRA SERRADA. AF_09/2021</t>
  </si>
  <si>
    <t>4.2.1.2</t>
  </si>
  <si>
    <t>01.07.002</t>
  </si>
  <si>
    <t>Lastro de pedra britada - 5cm - BDI = 19,50</t>
  </si>
  <si>
    <t>SP Educação</t>
  </si>
  <si>
    <t>4.2.1.3</t>
  </si>
  <si>
    <t>97096</t>
  </si>
  <si>
    <t>CONCRETAGEM DE RADIER, PISO DE CONCRETO OU LAJE SOBRE SOLO, FCK 30 MPA - LANÇAMENTO, ADENSAMENTO E ACABAMENTO. AF_09/2021</t>
  </si>
  <si>
    <t>4.2.1.4</t>
  </si>
  <si>
    <t>92768</t>
  </si>
  <si>
    <t>ARMAÇÃO DE LAJE DE ESTRUTURA CONVENCIONAL DE CONCRETO ARMADO UTILIZANDO AÇO CA-60 DE 5,0 MM - MONTAGEM. AF_06/2022</t>
  </si>
  <si>
    <t>4.2.1.5</t>
  </si>
  <si>
    <t>92770</t>
  </si>
  <si>
    <t>ARMAÇÃO DE LAJE DE ESTRUTURA CONVENCIONAL DE CONCRETO ARMADO UTILIZANDO AÇO CA-50 DE 8,0 MM - MONTAGEM. AF_06/2022</t>
  </si>
  <si>
    <t>4.2.2</t>
  </si>
  <si>
    <t>4.2.2.1</t>
  </si>
  <si>
    <t>92522</t>
  </si>
  <si>
    <t>MONTAGEM E DESMONTAGEM DE FÔRMA DE LAJE MACIÇA, PÉ-DIREITO SIMPLES, EM CHAPA DE MADEIRA COMPENSADA RESINADA, 8 UTILIZAÇÕES. AF_09/2020</t>
  </si>
  <si>
    <t>4.2.2.2</t>
  </si>
  <si>
    <t>4.2.2.3</t>
  </si>
  <si>
    <t>4.2.2.4</t>
  </si>
  <si>
    <t>101955</t>
  </si>
  <si>
    <t>LAJE PRÉ-MOLDADA UNIDIRECIONAL, BIAPOIADA, ENCHIMENTO EM CERÂMICA, VIGOTA PROTENDIDA, ALTURA TOTAL DA LAJE (ENCHIMENTO+CAPA) = (8+4). AF_11/2020_PA</t>
  </si>
  <si>
    <t>4.3</t>
  </si>
  <si>
    <t>PILARES</t>
  </si>
  <si>
    <t>4.3.1</t>
  </si>
  <si>
    <t>92427</t>
  </si>
  <si>
    <t>MONTAGEM E DESMONTAGEM DE FÔRMA DE PILARES RETANGULARES E ESTRUTURAS SIMILARES, PÉ-DIREITO SIMPLES, EM CHAPA DE MADEIRA COMPENSADA RESINADA, 8 UTILIZAÇÕES. AF_09/2020</t>
  </si>
  <si>
    <t>4.3.2</t>
  </si>
  <si>
    <t>103672</t>
  </si>
  <si>
    <t>CONCRETAGEM DE PILARES, FCK = 30 MPA, COM USO DE BOMBA - LANÇAMENTO, ADENSAMENTO E ACABAMENTO. AF_02/2022_PS</t>
  </si>
  <si>
    <t>4.3.3</t>
  </si>
  <si>
    <t>4.3.4</t>
  </si>
  <si>
    <t>4.4</t>
  </si>
  <si>
    <t>PLATIBANDAS</t>
  </si>
  <si>
    <t>4.4.1</t>
  </si>
  <si>
    <t>4.4.2</t>
  </si>
  <si>
    <t>4.4.3</t>
  </si>
  <si>
    <t>4.4.4</t>
  </si>
  <si>
    <t>5</t>
  </si>
  <si>
    <t>ALVENARIAS</t>
  </si>
  <si>
    <t>5.1</t>
  </si>
  <si>
    <t>93202</t>
  </si>
  <si>
    <t>FIXAÇÃO (ENCUNHAMENTO) DE ALVENARIA DE VEDAÇÃO COM TIJOLO MACIÇO. AF_03/2024</t>
  </si>
  <si>
    <t>5.2</t>
  </si>
  <si>
    <t>103330</t>
  </si>
  <si>
    <t>ALVENARIA DE VEDAÇÃO DE BLOCOS CERÂMICOS FURADOS NA HORIZONTAL DE 11,5X19X19 CM (ESPESSURA 11,5 CM) E ARGAMASSA DE ASSENTAMENTO COM PREPARO EM BETONEIRA. AF_12/2021</t>
  </si>
  <si>
    <t>5.3</t>
  </si>
  <si>
    <t>103326</t>
  </si>
  <si>
    <t>ALVENARIA DE VEDAÇÃO DE BLOCOS CERÂMICOS FURADOS NA VERTICAL DE 19X19X39 CM (ESPESSURA 19 CM) E ARGAMASSA DE ASSENTAMENTO COM PREPARO EM BETONEIRA. AF_12/2021</t>
  </si>
  <si>
    <t>5.4</t>
  </si>
  <si>
    <t>96371</t>
  </si>
  <si>
    <t>[SHAFTS] PAREDE COM SISTEMA EM CHAPAS DE GESSO PARA DRYWALL, USO INTERNO, COM UMA FACE SIMPLES E ESTRUTURA METÁLICA COM GUIAS SIMPLES PARA PAREDES COM ÁREA LÍQUIDA MAIOR OU IGUAL A 6 M2, COM VÃOS. AF_07/2023_PS</t>
  </si>
  <si>
    <t>6</t>
  </si>
  <si>
    <t>DIVISÓRIAS</t>
  </si>
  <si>
    <t>6.1</t>
  </si>
  <si>
    <t>DIVISÓRIAS DE GESSO</t>
  </si>
  <si>
    <t>6.1.1</t>
  </si>
  <si>
    <t>96359</t>
  </si>
  <si>
    <t>PAREDE COM SISTEMA EM CHAPAS DE GESSO PARA DRYWALL, USO INTERNO, COM DUAS FACES SIMPLES E ESTRUTURA METÁLICA COM GUIAS SIMPLES PARA PAREDES COM ÁREA LÍQUIDA MAIOR OU IGUAL A 6 M2, COM VÃOS. AF_07/2023_PS</t>
  </si>
  <si>
    <t>6.2</t>
  </si>
  <si>
    <t>DIVISÓRIAS DE VIDRO</t>
  </si>
  <si>
    <t>6.2.1</t>
  </si>
  <si>
    <t>14.30.842</t>
  </si>
  <si>
    <t>Divisória tipo piso/teto em vidro temperado simples, com coluna estrutural em alumínio extrudado</t>
  </si>
  <si>
    <t>SP Obras</t>
  </si>
  <si>
    <t>7</t>
  </si>
  <si>
    <t>REVESTIMENTOS</t>
  </si>
  <si>
    <t>7.1</t>
  </si>
  <si>
    <t>REVESTIMENTO INTERNO</t>
  </si>
  <si>
    <t>7.1.1</t>
  </si>
  <si>
    <t>87879</t>
  </si>
  <si>
    <t>CHAPISCO APLICADO EM ALVENARIAS E ESTRUTURAS DE CONCRETO INTERNAS, COM COLHER DE PEDREIRO. ARGAMASSA TRAÇO 1:3 COM PREPARO EM BETONEIRA 400L. AF_10/2022</t>
  </si>
  <si>
    <t>7.1.2</t>
  </si>
  <si>
    <t>104952</t>
  </si>
  <si>
    <t>MASSA ÚNICA, EM ARGAMASSA TRAÇO 1:2:8, PREPARO MANUAL, APLICADA MANUALMENTE EM PAREDES INTERNAS DE AMBIENTES COM ÁREA MAIOR QUE 10M², E = 17,5MM, COM TALISCAS. AF_03/2024</t>
  </si>
  <si>
    <t>7.1.3</t>
  </si>
  <si>
    <t>87535</t>
  </si>
  <si>
    <t>EMBOÇO, EM ARGAMASSA TRAÇO 1:2:8, PREPARO MECÂNICO, APLICADO MANUALMENTE EM PAREDES INTERNAS DE AMBIENTES COM ÁREA MAIOR QUE 10M², E = 17,5MM, COM TALISCAS. AF_03/2024</t>
  </si>
  <si>
    <t>7.1.4</t>
  </si>
  <si>
    <t>104598</t>
  </si>
  <si>
    <t>REVESTIMENTO CERÂMICO PARA PISO COM PLACAS TIPO PORCELANATO DE DIMENSÕES 80X80 CM APLICADA EM AMBIENTES DE ÁREA MAIOR QUE 10 M². AF_02/2023_PE</t>
  </si>
  <si>
    <t>7.1.5</t>
  </si>
  <si>
    <t>87887</t>
  </si>
  <si>
    <t>CHAPISCO APLICADO NO TETO OU EM ESTRUTURA, COM DESEMPENADEIRA DENTADA. ARGAMASSA INDUSTRIALIZADA COM PREPARO EM MISTURADOR 300 KG. AF_10/2022</t>
  </si>
  <si>
    <t>7.1.6</t>
  </si>
  <si>
    <t>90406</t>
  </si>
  <si>
    <t>MASSA ÚNICA, EM ARGAMASSA TRAÇO 1:2:8, PREPARO MECÂNICO, APLICADA MANUALMENTE EM TETO, E = 17,5MM, COM TALISCAS. AF_03/2024</t>
  </si>
  <si>
    <t>7.2</t>
  </si>
  <si>
    <t>REVESTIMENTO EXTERNO</t>
  </si>
  <si>
    <t>7.2.1</t>
  </si>
  <si>
    <t>7.2.2</t>
  </si>
  <si>
    <t>87775</t>
  </si>
  <si>
    <t>EMBOÇO OU MASSA ÚNICA EM ARGAMASSA TRAÇO 1:2:8, PREPARO MECÂNICO COM BETONEIRA 400 L, APLICADA MANUALMENTE EM PANOS DE FACHADA COM PRESENÇA DE VÃOS, ESPESSURA DE 25 MM. AF_08/2022</t>
  </si>
  <si>
    <t>7.2.3</t>
  </si>
  <si>
    <t>88788</t>
  </si>
  <si>
    <t>REVESTIMENTO CERÂMICO PARA PAREDES EXTERNAS EM PASTILHAS DE PORCELANA 2,5 X 2,5 CM (PLACAS DE 30 X 30 CM), ALINHADAS A PRUMO. AF_02/2023</t>
  </si>
  <si>
    <t>7.2.4</t>
  </si>
  <si>
    <t>AL 05.30.0200 (/)</t>
  </si>
  <si>
    <t>Parede de elementos vazados (cobogó), em placas de concreto modelo 22-B, Neo-Rex ou similar, medindo: (33x33x10)cm, assentes com argamassa de cimento e areia, no traço 1:4. Fornecimento e assentamento.</t>
  </si>
  <si>
    <t>8</t>
  </si>
  <si>
    <t>PISO E AZULEJO</t>
  </si>
  <si>
    <t>8.1</t>
  </si>
  <si>
    <t>87690</t>
  </si>
  <si>
    <t>CONTRAPISO EM ARGAMASSA TRAÇO 1:4 (CIMENTO E AREIA), PREPARO MECÂNICO COM BETONEIRA 400 L, APLICADO EM ÁREAS SECAS SOBRE LAJE, NÃO ADERIDO, ACABAMENTO NÃO REFORÇADO, ESPESSURA 5CM. AF_07/2021</t>
  </si>
  <si>
    <t>8.2</t>
  </si>
  <si>
    <t>8.3</t>
  </si>
  <si>
    <t>13.331.0051-A</t>
  </si>
  <si>
    <t>RODAPE DE CERAMICA EM PORCELANATO,COM 7,5 A 10CM DE ALTURA,ASSENTE CONFORME ITEM 13.025.0058.FEITO A PARTIR DE PLACA DEPORCELANATO COM AREA INFERIOR A 1,00M2</t>
  </si>
  <si>
    <t>EMOP</t>
  </si>
  <si>
    <t>8.4</t>
  </si>
  <si>
    <t>98557</t>
  </si>
  <si>
    <t>IMPERMEABILIZAÇÃO DE SUPERFÍCIE COM EMULSÃO ASFÁLTICA, 2 DEMÃOS. AF_09/2023</t>
  </si>
  <si>
    <t>9</t>
  </si>
  <si>
    <t>SOLEIRAS E PINGADEIRAS</t>
  </si>
  <si>
    <t>9.1</t>
  </si>
  <si>
    <t>98689</t>
  </si>
  <si>
    <t>SOLEIRA EM GRANITO, LARGURA 15 CM, ESPESSURA 2,0 CM. AF_09/2020</t>
  </si>
  <si>
    <t>9.2</t>
  </si>
  <si>
    <t>101965</t>
  </si>
  <si>
    <t>PEITORIL LINEAR EM GRANITO OU MÁRMORE, L = 15CM, COMPRIMENTO DE ATÉ 2M, ASSENTADO COM ARGAMASSA 1:6 COM ADITIVO. AF_11/2020</t>
  </si>
  <si>
    <t>10</t>
  </si>
  <si>
    <t>ESQUADRIAS</t>
  </si>
  <si>
    <t>10.1</t>
  </si>
  <si>
    <t>JANELAS</t>
  </si>
  <si>
    <t>10.1.1</t>
  </si>
  <si>
    <t>00036888</t>
  </si>
  <si>
    <t>GUARNICAO / MOLDURA / ARREMATE DE ACABAMENTO PARA ESQUADRIA, EM ALUMINIO PERFIL 25, ACABAMENTO ANODIZADO BRANCO OU BRILHANTE, PARA 1 FACE</t>
  </si>
  <si>
    <t>10.1.2</t>
  </si>
  <si>
    <t>94569</t>
  </si>
  <si>
    <t>[JA-01] JANELA DE ALUMÍNIO TIPO MAXIM-AR, COM VIDROS, BATENTE E FERRAGENS. EXCLUSIVE ALIZAR, ACABAMENTO E CONTRAMARCO. FORNECIMENTO E INSTALAÇÃO. AF_12/2019</t>
  </si>
  <si>
    <t>10.1.3</t>
  </si>
  <si>
    <t>[JA-02] JANELA DE ALUMÍNIO DE CORRER COM 2 FOLHAS PARA VIDROS, COM VIDROS, BATENTE, ACABAMENTO COM ACETATO OU BRILHANTE E FERRAGENS. EXCLUSIVE ALIZAR E CONTRAMARCO. FORNECIMENTO E INSTALAÇÃO. AF_12/2019</t>
  </si>
  <si>
    <t>10.1.4</t>
  </si>
  <si>
    <t>02.01.08.101.117</t>
  </si>
  <si>
    <t>[JA-03] Janela basculante (4 basculantes) com alavanca baixa, vidro laminado 6 mm (alumínio anodizado fosco), 90 cm &lt;= H &lt;= 120 cm, L &gt;= 63 cm</t>
  </si>
  <si>
    <t>CPTM</t>
  </si>
  <si>
    <t>10.1.5</t>
  </si>
  <si>
    <t>94589</t>
  </si>
  <si>
    <t>CONTRAMARCO DE ALUMÍNIO, FIXAÇÃO COM ARGAMASSA - FORNECIMENTO E INSTALAÇÃO. AF_12/2019</t>
  </si>
  <si>
    <t>10.2</t>
  </si>
  <si>
    <t>PORTAS</t>
  </si>
  <si>
    <t>10.2.1</t>
  </si>
  <si>
    <t>PORTA DE ACESSO</t>
  </si>
  <si>
    <t>10.2.1.1</t>
  </si>
  <si>
    <t>102181</t>
  </si>
  <si>
    <t>[PF01] INSTALAÇÃO DE VIDRO TEMPERADO, E = 10 MM, ENCAIXADO EM PERFIL U. AF_01/2021_PS</t>
  </si>
  <si>
    <t>10.2.1.2</t>
  </si>
  <si>
    <t>10.2.1.3</t>
  </si>
  <si>
    <t>90830</t>
  </si>
  <si>
    <t>FECHADURA DE EMBUTIR COM CILINDRO, EXTERNA, COMPLETA, ACABAMENTO PADRÃO MÉDIO, INCLUSO EXECUÇÃO DE FURO - FORNECIMENTO E INSTALAÇÃO. AF_12/2019</t>
  </si>
  <si>
    <t>10.2.2</t>
  </si>
  <si>
    <t>PORTA PNE</t>
  </si>
  <si>
    <t>10.2.2.1</t>
  </si>
  <si>
    <t>91315</t>
  </si>
  <si>
    <t>KIT DE PORTA DE MADEIRA PARA PINTURA, SEMI-OCA (LEVE OU MÉDIA), PADRÃO POPULAR, 90X210CM, ESPESSURA DE 3,5CM, ITENS INCLUSOS: DOBRADIÇAS, MONTAGEM E INSTALAÇÃO DO BATENTE, FECHADURA COM EXECUÇÃO DO FURO - FORNECIMENTO E INSTALAÇÃO. AF_12/2019</t>
  </si>
  <si>
    <t>10.2.2.2</t>
  </si>
  <si>
    <t>2.66.40</t>
  </si>
  <si>
    <t>CHAPA DE ACO INOX P/ PROTECAO E=0,79MM</t>
  </si>
  <si>
    <t>10.2.2.3</t>
  </si>
  <si>
    <t>100868</t>
  </si>
  <si>
    <t>BARRA DE APOIO RETA, EM ACO INOX POLIDO, COMPRIMENTO 80 CM, FIXADA NA PAREDE - FORNECIMENTO E INSTALAÇÃO. AF_01/2020</t>
  </si>
  <si>
    <t>10.2.3</t>
  </si>
  <si>
    <t>PORTAS INTERNAS</t>
  </si>
  <si>
    <t>10.2.3.1</t>
  </si>
  <si>
    <t>90843</t>
  </si>
  <si>
    <t>[PM-01] KIT DE PORTA DE MADEIRA PARA PINTURA, SEMI-OCA (LEVE OU MÉDIA), PADRÃO MÉDIO, 80X210CM, ESPESSURA DE 3,5CM, ITENS INCLUSOS: DOBRADIÇAS, MONTAGEM E INSTALAÇÃO DO BATENTE, FECHADURA COM EXECUÇÃO DO FURO - FORNECIMENTO E INSTALAÇÃO. AF_12/2019</t>
  </si>
  <si>
    <t>10.2.3.2</t>
  </si>
  <si>
    <t>90844</t>
  </si>
  <si>
    <t>[PM-02] KIT DE PORTA DE MADEIRA PARA PINTURA, SEMI-OCA (LEVE OU MÉDIA), PADRÃO MÉDIO, 90X210CM, ESPESSURA DE 3,5CM, ITENS INCLUSOS: DOBRADIÇAS, MONTAGEM E INSTALAÇÃO DO BATENTE, FECHADURA COM EXECUÇÃO DO FURO - FORNECIMENTO E INSTALAÇÃO. AF_12/2019</t>
  </si>
  <si>
    <t>10.2.3.3</t>
  </si>
  <si>
    <t>[PV01] INSTALAÇÃO DE VIDRO TEMPERADO, E = 10 MM, ENCAIXADO EM PERFIL U. AF_01/2021_PS</t>
  </si>
  <si>
    <t>10.2.3.4</t>
  </si>
  <si>
    <t>[PV02] INSTALAÇÃO DE VIDRO TEMPERADO, E = 10 MM, ENCAIXADO EM PERFIL U. AF_01/2021_PS</t>
  </si>
  <si>
    <t>10.2.3.5</t>
  </si>
  <si>
    <t>[PV03] INSTALAÇÃO DE VIDRO TEMPERADO, E = 10 MM, ENCAIXADO EM PERFIL U. AF_01/2021_PS</t>
  </si>
  <si>
    <t>10.2.3.6</t>
  </si>
  <si>
    <t>10.2.3.7</t>
  </si>
  <si>
    <t>10.2.4</t>
  </si>
  <si>
    <t>PORTAS DIVISÓRIAS DE GRANITO</t>
  </si>
  <si>
    <t>10.2.4.1</t>
  </si>
  <si>
    <t>91341</t>
  </si>
  <si>
    <t>PORTA EM ALUMÍNIO DE ABRIR TIPO VENEZIANA COM GUARNIÇÃO, FIXAÇÃO COM PARAFUSOS - FORNECIMENTO E INSTALAÇÃO. AF_12/2019</t>
  </si>
  <si>
    <t>10.3</t>
  </si>
  <si>
    <t>VIDROS</t>
  </si>
  <si>
    <t>10.3.1</t>
  </si>
  <si>
    <t>100674</t>
  </si>
  <si>
    <t>[SALAS DE ESTUDO] JANELA FIXA DE ALUMÍNIO PARA VIDRO, COM VIDRO, BATENTE E FERRAGENS. EXCLUSIVE ACABAMENTO, ALIZAR E CONTRAMARCO. FORNECIMENTO E INSTALAÇÃO. AF_12/2019</t>
  </si>
  <si>
    <t>10.3.2</t>
  </si>
  <si>
    <t>[PROCESSAMENTO] JANELA FIXA DE ALUMÍNIO PARA VIDRO, COM VIDRO, BATENTE E FERRAGENS. EXCLUSIVE ACABAMENTO, ALIZAR E CONTRAMARCO. FORNECIMENTO E INSTALAÇÃO. AF_12/2019</t>
  </si>
  <si>
    <t>10.3.3</t>
  </si>
  <si>
    <t>94590</t>
  </si>
  <si>
    <t>CONTRAMARCO DE ALUMÍNIO, FIXAÇÃO COM PARAFUSO - FORNECIMENTO E INSTALAÇÃO. AF_12/2019</t>
  </si>
  <si>
    <t>11</t>
  </si>
  <si>
    <t>COBERTURA</t>
  </si>
  <si>
    <t>11.1</t>
  </si>
  <si>
    <t>100719</t>
  </si>
  <si>
    <t>PINTURA COM TINTA ALQUÍDICA DE FUNDO (TIPO ZARCÃO) PULVERIZADA SOBRE PERFIL METÁLICO EXECUTADO EM FÁBRICA (POR DEMÃO). AF_01/2020_PE</t>
  </si>
  <si>
    <t>11.2</t>
  </si>
  <si>
    <t>104314</t>
  </si>
  <si>
    <t>TRAMA DE AÇO COMPOSTA POR TERÇAS E PONTALETES PARA TELHADOS DE ATÉ 2 ÁGUAS PARA TELHA ONDULADA DE FIBROCIMENTO, METÁLICA, PLÁSTICA OU TERMOACÚSTICA, INCLUSO TRANSPORTE VERTICAL (EM KG). AF_07/2019</t>
  </si>
  <si>
    <t>11.3</t>
  </si>
  <si>
    <t>00001330</t>
  </si>
  <si>
    <t>CHAPA DE ACO GROSSA, ASTM A36, E = 1/4" (6,35 MM) 49,79 KG/M2</t>
  </si>
  <si>
    <t>11.4</t>
  </si>
  <si>
    <t>94216</t>
  </si>
  <si>
    <t>TELHAMENTO COM TELHA METÁLICA TERMOISOLANTE REVESTIDA EM AÇO GALVALUME, FACE SUPERIOR TRAPEZOIDAL E FACE INFERIOR PLANA, REVEST COM ESPESSURA DE 0,50 MM, COM PRE-PINTURA DE COR BRANCA NAS DUAS FACES, NUCLEO EM POLIIOCIANURATO (PIR) COM ESPESSURA DE 50 MM, COM ATÉ 2 ÁGUAS, INCLUSO IÇAMENTO. AF_07/2019</t>
  </si>
  <si>
    <t>11.5</t>
  </si>
  <si>
    <t>92620</t>
  </si>
  <si>
    <t>FABRICAÇÃO E INSTALAÇÃO DE TESOURA INTEIRA EM AÇO, VÃO DE 14,66 M, PARA TELHA ONDULADA DE FIBROCIMENTO, METÁLICA, PLÁSTICA OU TERMOACÚSTICA, INCLUSO IÇAMENTO. AF_07/2019</t>
  </si>
  <si>
    <t>11.6</t>
  </si>
  <si>
    <t>F.14.000.025529</t>
  </si>
  <si>
    <t>Cumeeira em chapa de aço zincado, pré-pintada, perfil trapezoidal, espessura de 0,50mm; ref. LR-40 da Perfilor, MBP-40 da MBP, Eucatex ou equivalente</t>
  </si>
  <si>
    <t>11.7</t>
  </si>
  <si>
    <t>00000034</t>
  </si>
  <si>
    <t>ACO CA-50, 10,0 MM, VERGALHAO</t>
  </si>
  <si>
    <t>11.8</t>
  </si>
  <si>
    <t>78878</t>
  </si>
  <si>
    <t>RUFO EM CHAPA DE AÇO GALVANIZADO N.24 - CORTE 100CM</t>
  </si>
  <si>
    <t>SIURB</t>
  </si>
  <si>
    <t>12</t>
  </si>
  <si>
    <t>FORRO</t>
  </si>
  <si>
    <t>12.1</t>
  </si>
  <si>
    <t>96114</t>
  </si>
  <si>
    <t>FORRO EM DRYWALL, PARA AMBIENTES COMERCIAIS, INCLUSIVE ESTRUTURA BIRECIONAL DE FIXAÇÃO. AF_08/2023_PS</t>
  </si>
  <si>
    <t>13</t>
  </si>
  <si>
    <t>PINTURAS</t>
  </si>
  <si>
    <t>13.1</t>
  </si>
  <si>
    <t>TETO</t>
  </si>
  <si>
    <t>13.1.1</t>
  </si>
  <si>
    <t>88494</t>
  </si>
  <si>
    <t>EMASSAMENTO COM MASSA LÁTEX, APLICAÇÃO EM TETO, UMA DEMÃO, LIXAMENTO MANUAL. AF_04/2023</t>
  </si>
  <si>
    <t>13.1.2</t>
  </si>
  <si>
    <t>88484</t>
  </si>
  <si>
    <t>FUNDO SELADOR ACRÍLICO, APLICAÇÃO MANUAL EM TETO, UMA DEMÃO. AF_04/2023</t>
  </si>
  <si>
    <t>13.1.3</t>
  </si>
  <si>
    <t>88488</t>
  </si>
  <si>
    <t>PINTURA LÁTEX ACRÍLICA PREMIUM, APLICAÇÃO MANUAL EM TETO, DUAS DEMÃOS. AF_04/2023</t>
  </si>
  <si>
    <t>13.2</t>
  </si>
  <si>
    <t>PINTURA INTERNA</t>
  </si>
  <si>
    <t>13.2.1</t>
  </si>
  <si>
    <t>88485</t>
  </si>
  <si>
    <t>FUNDO SELADOR ACRÍLICO, APLICAÇÃO MANUAL EM PAREDE, UMA DEMÃO. AF_04/2023</t>
  </si>
  <si>
    <t>13.2.2</t>
  </si>
  <si>
    <t>88495</t>
  </si>
  <si>
    <t>EMASSAMENTO COM MASSA LÁTEX, APLICAÇÃO EM PAREDE, UMA DEMÃO, LIXAMENTO MANUAL. AF_04/2023</t>
  </si>
  <si>
    <t>13.2.3</t>
  </si>
  <si>
    <t>88489</t>
  </si>
  <si>
    <t>PINTURA LÁTEX ACRÍLICA PREMIUM, APLICAÇÃO MANUAL EM PAREDES, DUAS DEMÃOS. AF_04/2023</t>
  </si>
  <si>
    <t>13.3</t>
  </si>
  <si>
    <t>PINTURA EXTERNA</t>
  </si>
  <si>
    <t>13.3.1</t>
  </si>
  <si>
    <t>00041805</t>
  </si>
  <si>
    <t>LOCACAO DE ANDAIME SUSPENSO OU BALANCIM MANUAL, CAPACIDADE DE CARGA TOTAL DE APROXIMADAMENTE 250 KG/M2, PLATAFORMA DE 1,50 M X 0,80 M (C X L), CABO DE 45 M (2 equipamentos simultaneos / 2 meses)</t>
  </si>
  <si>
    <t>13.3.2</t>
  </si>
  <si>
    <t>88411</t>
  </si>
  <si>
    <t>APLICAÇÃO MANUAL DE FUNDO SELADOR ACRÍLICO EM PANOS COM PRESENÇA DE VÃOS DE EDIFÍCIOS DE MÚLTIPLOS PAVIMENTOS. AF_03/2024</t>
  </si>
  <si>
    <t>13.3.3</t>
  </si>
  <si>
    <t>95622</t>
  </si>
  <si>
    <t>APLICAÇÃO MANUAL DE TINTA LÁTEX ACRÍLICA EM PANOS COM PRESENÇA DE VÃOS DE EDIFÍCIOS DE MÚLTIPLOS PAVIMENTOS, DUAS DEMÃOS. AF_03/2024</t>
  </si>
  <si>
    <t>13.3.4</t>
  </si>
  <si>
    <t>88413</t>
  </si>
  <si>
    <t>APLICAÇÃO MANUAL DE FUNDO SELADOR ACRÍLICO EM SUPERFÍCIES EXTERNAS DE SACADA DE EDIFÍCIOS DE MÚLTIPLOS PAVIMENTOS. AF_03/2024</t>
  </si>
  <si>
    <t>13.3.5</t>
  </si>
  <si>
    <t>95624</t>
  </si>
  <si>
    <t>APLICAÇÃO MANUAL DE TINTA LÁTEX ACRÍLICA EM SUPERFÍCIES EXTERNAS DE SACADA DE EDIFÍCIOS DE MÚLTIPLOS PAVIMENTOS, DUAS DEMÃOS. AF_03/2024</t>
  </si>
  <si>
    <t>13.4</t>
  </si>
  <si>
    <t>ESQUADRIAS DE MADEIRA</t>
  </si>
  <si>
    <t>13.4.1</t>
  </si>
  <si>
    <t>102219</t>
  </si>
  <si>
    <t>PINTURA TINTA DE ACABAMENTO (PIGMENTADA) ESMALTE SINTÉTICO ACETINADO EM MADEIRA, 2 DEMÃOS. AF_01/2021</t>
  </si>
  <si>
    <t>14</t>
  </si>
  <si>
    <t>INSTALAÇÕES ELÉTRICAS</t>
  </si>
  <si>
    <t>14.1</t>
  </si>
  <si>
    <t>RAMAL DE ALIMENTAÇÃO ELÉTRICA</t>
  </si>
  <si>
    <t>14.1.1</t>
  </si>
  <si>
    <t>92992</t>
  </si>
  <si>
    <t>CABO DE COBRE FLEXÍVEL ISOLADO, 95 MM², ANTI-CHAMA 0,6/1,0 KV, PARA REDE ENTERRADA DE DISTRIBUIÇÃO DE ENERGIA ELÉTRICA (FASES + NEUTRO) - FORNECIMENTO E INSTALAÇÃO.</t>
  </si>
  <si>
    <t>14.1.2</t>
  </si>
  <si>
    <t>92988</t>
  </si>
  <si>
    <t>CABO DE COBRE FLEXÍVEL ISOLADO, 50 MM², ANTI-CHAMA 0,6/1,0 KV, PARA REDE ENTERRADA DE DISTRIBUIÇÃO DE ENERGIA ELÉTRICA (NEUTRO+TERRA) - FORNECIMENTO E INSTALAÇÃO</t>
  </si>
  <si>
    <t>14.1.3</t>
  </si>
  <si>
    <t>97670</t>
  </si>
  <si>
    <t>ELETRODUTO FLEXÍVEL CORRUGADO, PEAD, DN 100 (4"), PARA REDE ENTERRADA DE DISTRIBUIÇÃO DE ENERGIA ELÉTRICA (2X4" PARALELOS) - FORNECIMENTO E INSTALAÇÃO.</t>
  </si>
  <si>
    <t>14.1.4</t>
  </si>
  <si>
    <t>S09240</t>
  </si>
  <si>
    <t>ASSENTAMENTO DE ELETRODUTOS PEAD FLEXÍVEL - DIAM 4", EM VALAS, COM ESCAVACAO EM SOLO E ATERRO, EXCLUSIVE ELETRODUTOS</t>
  </si>
  <si>
    <t>m</t>
  </si>
  <si>
    <t>14.1.5</t>
  </si>
  <si>
    <t>S08343</t>
  </si>
  <si>
    <t>Caixa de passagem em alvenaria de tijolos maciços esp. = 0,12m, dim. int. = 0.70 x 0.70 x 0.80m com TAMPA de concreto</t>
  </si>
  <si>
    <t>14.1.6</t>
  </si>
  <si>
    <t>08.04.060</t>
  </si>
  <si>
    <t>Envelope de concreto para dutos</t>
  </si>
  <si>
    <t>14.2</t>
  </si>
  <si>
    <t>INSTALAÇÕES ELÉTRICAS DE BAIXA TENSÃO</t>
  </si>
  <si>
    <t>14.2.1</t>
  </si>
  <si>
    <t>QUADROS DE DISTRIBUIÇÃO DE ENERGIA</t>
  </si>
  <si>
    <t>QGBT</t>
  </si>
  <si>
    <t>14.2.1.1</t>
  </si>
  <si>
    <t>Caixa de passagem em alvenaria de tijolos maciços esp. = 0,12m, dim. int. = 0.70 x 0.70 x 0.80m</t>
  </si>
  <si>
    <t>14.2.1.2</t>
  </si>
  <si>
    <t>15.036.0077-0</t>
  </si>
  <si>
    <t>ELETRODUTO DE PVC RIGIDO ROSQUEAVEL DE 4",INCLUSIVE CONEXOES E E EMENDAS. FORNECIMENTO E ASSENTAMENTO ( Entrada ramal de energia - caixa passagem externa até entrada QGBT)</t>
  </si>
  <si>
    <t>14.2.1.3</t>
  </si>
  <si>
    <t>S09530</t>
  </si>
  <si>
    <t>Painel - QD-REF - tipo armário para ao menos 50 espaços para disjuntores, barramento trifásico de 160A, barramento de neutro e de terra separados, incluindo acessórios, proteção de acrílico para os barramentos e porta com chave, medidas sugeridas 800x600x150 mm.</t>
  </si>
  <si>
    <t>14.2.1.4</t>
  </si>
  <si>
    <t>00001062</t>
  </si>
  <si>
    <t>CAIXA INTERNA/EXTERNA DE MEDICAO PARA 1 MEDIDOR TRIFASICO, COM VISOR, EM CHAPA DE ACO 18 USG (PADRAO DA CONCESSIONARIA LOCAL)</t>
  </si>
  <si>
    <t>14.2.1.5</t>
  </si>
  <si>
    <t>COM-44224486</t>
  </si>
  <si>
    <t>Medidor de Energia Trifásico 220/380v Medição Direta até 100A</t>
  </si>
  <si>
    <t>14.2.1.6</t>
  </si>
  <si>
    <t>S09034</t>
  </si>
  <si>
    <t>Disjuntor termomagnético tripolar 150 A com caixa moldada 10 kA (DISJUNTOR SUBESTAÇÃO)</t>
  </si>
  <si>
    <t>14.2.1.7</t>
  </si>
  <si>
    <t>S09688</t>
  </si>
  <si>
    <t>Disjuntor termomagnético tripolar 125 A com caixa moldada 10 kA, fornecimento e instalação (GERAL QGBT)</t>
  </si>
  <si>
    <t>14.2.1.8</t>
  </si>
  <si>
    <t>93653</t>
  </si>
  <si>
    <t>DISJUNTOR MONOPOLAR TIPO DIN, CORRENTE NOMINAL DE 10A - FORNECIMENTO E INSTALAÇÃO.</t>
  </si>
  <si>
    <t>14.2.1.9</t>
  </si>
  <si>
    <t>93654</t>
  </si>
  <si>
    <t>DISJUNTOR MONOPOLAR TIPO DIN, CORRENTE NOMINAL DE 16A - FORNECIMENTO E INSTALAÇÃO.</t>
  </si>
  <si>
    <t>14.2.1.10</t>
  </si>
  <si>
    <t>93655</t>
  </si>
  <si>
    <t>DISJUNTOR MONOPOLAR TIPO DIN, CORRENTE NOMINAL DE 20A - FORNECIMENTO E INSTALAÇÃO.</t>
  </si>
  <si>
    <t>14.2.1.11</t>
  </si>
  <si>
    <t>93656</t>
  </si>
  <si>
    <t>DISJUNTOR MONOPOLAR TIPO DIN, CORRENTE NOMINAL DE 25A (proteção dps) - FORNECIMENTO E INSTALAÇÃO.</t>
  </si>
  <si>
    <t>14.2.1.12</t>
  </si>
  <si>
    <t>C4530</t>
  </si>
  <si>
    <t>DISJUNTOR DIFERENCIAL DR-16A - 40A, 30mA (1X16A e 1x32A)</t>
  </si>
  <si>
    <t>SEINFRA</t>
  </si>
  <si>
    <t>14.2.1.13</t>
  </si>
  <si>
    <t>S07931</t>
  </si>
  <si>
    <t>Terminal de compressão para cabo de 150 mm2 - fornecimento e instalação</t>
  </si>
  <si>
    <t>14.2.1.14</t>
  </si>
  <si>
    <t>00039471</t>
  </si>
  <si>
    <t>DISPOSITIVO DPS CLASSE II, 1 POLO, TENSAO MAXIMA DE 275 V, CORRENTE MAXIMA DE *45* KA (TIPO AC)</t>
  </si>
  <si>
    <t>14.2.1.15</t>
  </si>
  <si>
    <t>S07924</t>
  </si>
  <si>
    <t>Terminal de compressão para cabo de 95 mm2 - fornecimento e instalação</t>
  </si>
  <si>
    <t>14.2.1.16</t>
  </si>
  <si>
    <t>S07929</t>
  </si>
  <si>
    <t>Terminal de compressão para cabo de 70 mm2 - fornecimento e instalação</t>
  </si>
  <si>
    <t>14.2.1.17</t>
  </si>
  <si>
    <t>S08007</t>
  </si>
  <si>
    <t>Terminal de compressão para cabo de 4 mm2 - fornecimento e instalação</t>
  </si>
  <si>
    <t>14.2.1.18</t>
  </si>
  <si>
    <t>S07925</t>
  </si>
  <si>
    <t>Terminal de compressão para cabo de 6 mm2 - fornecimento e instalação</t>
  </si>
  <si>
    <t>14.2.1.19</t>
  </si>
  <si>
    <t>S07927</t>
  </si>
  <si>
    <t>Terminal de compressão para cabo de 16 mm2 - fornecimento e instalação</t>
  </si>
  <si>
    <t>14.2.1.20</t>
  </si>
  <si>
    <t>S12889</t>
  </si>
  <si>
    <t>Placa de sinalizacao, fotoluminescente, em pvc , com logotipo "Cuidado risco de choque elétrico"- Placa E5</t>
  </si>
  <si>
    <t>QD 2</t>
  </si>
  <si>
    <t>14.2.1.21</t>
  </si>
  <si>
    <t>101563</t>
  </si>
  <si>
    <t>CABO DE COBRE FLEXÍVEL ISOLADO, 35 MM², 0,6/1,0 KV, PARA REDE AÉREA DE DISTRIBUIÇÃO DE ENERGIA ELÉTRICA DE BAIXA TENSÃO (FASES+NEUTRO) - FORNECIMENTO E INSTALAÇÃO.</t>
  </si>
  <si>
    <t>14.2.1.22</t>
  </si>
  <si>
    <t>101562</t>
  </si>
  <si>
    <t>CABO DE COBRE FLEXÍVEL ISOLADO, 25 MM², 0,6/1,0 KV, PARA REDE AÉREA DE DISTRIBUIÇÃO DE ENERGIA ELÉTRICA DE BAIXA TENSÃO - FORNECIMENTO E INSTALAÇÃO (TERRA).</t>
  </si>
  <si>
    <t>14.2.1.23</t>
  </si>
  <si>
    <t>Quadro de distribuição para pelo menos 50 espaços para disjuntores, barramento trifásico de 160A, barramento de neutro e de terra separados, incluindo acessórios, proteção de acrílico para os barramentos e porta com chave, medidas sugeridas 800x600x150 mm.</t>
  </si>
  <si>
    <t>14.2.1.24</t>
  </si>
  <si>
    <t>14.2.1.25</t>
  </si>
  <si>
    <t>I03607</t>
  </si>
  <si>
    <t>Disjuntor tripolar 90 A, padrão DIN ( linha branca ), corrente de interrupção 10KA, ref.: Siemens ou similar.</t>
  </si>
  <si>
    <t>14.2.1.26</t>
  </si>
  <si>
    <t>S13457</t>
  </si>
  <si>
    <t>Disjuntor tripolar 80 A, padrão DIN ( linha branca ), curva de disparo C, corrente de interrupção 10KA, ref.: Siemens 5SX1 ou similar.</t>
  </si>
  <si>
    <t>14.2.1.27</t>
  </si>
  <si>
    <t>S08001</t>
  </si>
  <si>
    <t>Disjuntor termomagnetico tripolar 40 A, padrão DIN (Europeu - linha branca), curva C, 5KA</t>
  </si>
  <si>
    <t>14.2.1.28</t>
  </si>
  <si>
    <t>93657</t>
  </si>
  <si>
    <t>14.2.1.29</t>
  </si>
  <si>
    <t>14.2.1.30</t>
  </si>
  <si>
    <t>14.2.1.31</t>
  </si>
  <si>
    <t>14.2.1.32</t>
  </si>
  <si>
    <t>DISJUNTOR DIFERENCIAL DR-16A - 40A, 30mA</t>
  </si>
  <si>
    <t>14.2.1.33</t>
  </si>
  <si>
    <t>14.2.1.34</t>
  </si>
  <si>
    <t>14.2.1.35</t>
  </si>
  <si>
    <t>S07926</t>
  </si>
  <si>
    <t>Terminal de compressão para cabo de 10 mm2 - fornecimento e instalação</t>
  </si>
  <si>
    <t>14.2.1.36</t>
  </si>
  <si>
    <t>S07922</t>
  </si>
  <si>
    <t>Terminal de compressão para cabo de 25 mm2 - fornecimento e instalação</t>
  </si>
  <si>
    <t>14.2.1.37</t>
  </si>
  <si>
    <t>S07928</t>
  </si>
  <si>
    <t>Terminal de compressão para cabo de 35 mm2 - fornecimento e instalação</t>
  </si>
  <si>
    <t>QD Bomba</t>
  </si>
  <si>
    <t>14.2.1.38</t>
  </si>
  <si>
    <t>09.05.083</t>
  </si>
  <si>
    <t>Quadro comando para conjunto motor bomba de 1 1/2 a 2 hp</t>
  </si>
  <si>
    <t>14.2.2</t>
  </si>
  <si>
    <t>INSTALAÇÕES ELÉTRICAS INTERNAS/EXTERNAS</t>
  </si>
  <si>
    <t>14.2.2.1</t>
  </si>
  <si>
    <t>15.018.0270-0</t>
  </si>
  <si>
    <t>CAIXA DE PASSAGEM DE SOBREPOR,EM ACO,COM TAMPA PARAFUSADA,DE30X30CM.FORNECIMENTO E COLOCACAO</t>
  </si>
  <si>
    <t>14.2.2.2</t>
  </si>
  <si>
    <t>C0857</t>
  </si>
  <si>
    <t>CONDULETE DE PVC DE 3/4", SOBREPOR, TIPOS B - C - E - LL - LR - X (NA COR CINZA)</t>
  </si>
  <si>
    <t>14.2.2.3</t>
  </si>
  <si>
    <t>C0855</t>
  </si>
  <si>
    <t>CONDULETE DE PVC DE 1", SOBREPOR, TIPOS B - C - E - LL - LR - X (NA COR CINZA)</t>
  </si>
  <si>
    <t>14.2.2.4</t>
  </si>
  <si>
    <t>91925</t>
  </si>
  <si>
    <t>CABO DE COBRE FLEXÍVEL ISOLADO, 1,5 MM², ANTI-CHAMA 0,6/1,0 KV, PARA CIRCUITOS TERMINAIS - FORNECIMENTO E INSTALAÇÃO.</t>
  </si>
  <si>
    <t>14.2.2.5</t>
  </si>
  <si>
    <t>91926</t>
  </si>
  <si>
    <t>CABO DE COBRE FLEXÍVEL ISOLADO, 2,5 MM², ANTI-CHAMA 450/750 V, PARA CIRCUITOS TERMINAIS - FORNECIMENTO E INSTALAÇÃO.</t>
  </si>
  <si>
    <t>14.2.2.6</t>
  </si>
  <si>
    <t>91928</t>
  </si>
  <si>
    <t>CABO DE COBRE FLEXÍVEL ISOLADO, 4 MM², ANTI-CHAMA 450/750 V, PARA CIRCUITOS TERMINAIS - FORNECIMENTO E INSTALAÇÃO.</t>
  </si>
  <si>
    <t>14.2.2.7</t>
  </si>
  <si>
    <t>91930</t>
  </si>
  <si>
    <t>CABO DE COBRE FLEXÍVEL ISOLADO, 6 MM², ANTI-CHAMA 450/750 V, PARA CIRCUITOS TERMINAIS - FORNECIMENTO E INSTALAÇÃO.</t>
  </si>
  <si>
    <t>14.2.2.8</t>
  </si>
  <si>
    <t>91932</t>
  </si>
  <si>
    <t>CABO DE COBRE FLEXÍVEL ISOLADO, 10 MM², ANTI-CHAMA 450/750 V, PARA CIRCUITOS TERMINAIS - FORNECIMENTO E INSTALAÇÃO.</t>
  </si>
  <si>
    <t>14.2.2.9</t>
  </si>
  <si>
    <t>91934</t>
  </si>
  <si>
    <t>CABO DE COBRE FLEXÍVEL ISOLADO, 16 MM², ANTI-CHAMA 450/750 V, PARA CIRCUITOS TERMINAIS - FORNECIMENTO E INSTALAÇÃO.</t>
  </si>
  <si>
    <t>14.2.2.10</t>
  </si>
  <si>
    <t>00002633</t>
  </si>
  <si>
    <t>CURVA 90 GRAUS PARA ELETRODUTO, EM ACO GALVANIZADO ELETROLITICO, DIAMETRO DE 20 MM (3/4"), ESPESSURA DE 1,50 MM</t>
  </si>
  <si>
    <t>14.2.2.11</t>
  </si>
  <si>
    <t>COMP_ELE_002</t>
  </si>
  <si>
    <t>Eletroduto de PVC rígido na cor CINZA, 3/4" (25mm) incluindo curvas conexões e fixação - Fornecimento e instalação.</t>
  </si>
  <si>
    <t>14.2.2.12</t>
  </si>
  <si>
    <t>COMP_ELE_003</t>
  </si>
  <si>
    <t>Eletroduto de PVC rígido na cor CINZA, 1" (25mm) incluindo curvas conexões e fixação - Fornecimento e instalação.</t>
  </si>
  <si>
    <t>14.2.2.13</t>
  </si>
  <si>
    <t>S00357</t>
  </si>
  <si>
    <t>Eletroduto de pvc rígido roscável, diâm = 60mm (2") (na cor cinza ou pintado de cinza)</t>
  </si>
  <si>
    <t>14.2.2.14</t>
  </si>
  <si>
    <t>S00366</t>
  </si>
  <si>
    <t>Curva para eletroduto de pvc rígido roscável, diâm = 60mm (2")</t>
  </si>
  <si>
    <t>14.2.2.15</t>
  </si>
  <si>
    <t>S00762</t>
  </si>
  <si>
    <t>Fornecimento e instalação de eletrocalha perfurada 100 x 50 x 3000 mm (ref. mopa ou similar)</t>
  </si>
  <si>
    <t>14.2.2.16</t>
  </si>
  <si>
    <t>S08359</t>
  </si>
  <si>
    <t>Fornecimento e instalação de eletrocalha lisa 100 x 50 x 3000 mm (ref. mopa ou similar) com tampa</t>
  </si>
  <si>
    <t>14.2.2.17</t>
  </si>
  <si>
    <t>S09522</t>
  </si>
  <si>
    <t>Suporte horizontal 100 x 50 mm para fixação de eletrocalha metálica (ref.: mopa ou similar)</t>
  </si>
  <si>
    <t>14.2.2.18</t>
  </si>
  <si>
    <t>S08443</t>
  </si>
  <si>
    <t>Curva vertical 100 x 50 mm para eletrocalha metálica, com ângulo 90° (ref.: mopa ou similar)</t>
  </si>
  <si>
    <t>14.2.2.19</t>
  </si>
  <si>
    <t>S08318</t>
  </si>
  <si>
    <t>Terminal 100 x 50 mm para eletrocalha metalica (ref. Mopa ou similar)</t>
  </si>
  <si>
    <t>14.2.2.20</t>
  </si>
  <si>
    <t>I09704</t>
  </si>
  <si>
    <t>Tala plana perfurada 100mm</t>
  </si>
  <si>
    <t>14.2.2.21</t>
  </si>
  <si>
    <t>I07551</t>
  </si>
  <si>
    <t>Barra roscada zincada ø 1/4" (suporte perfilado e eletrocalha)</t>
  </si>
  <si>
    <t>14.2.2.22</t>
  </si>
  <si>
    <t>S12500</t>
  </si>
  <si>
    <t>Cantoneira "ZZ" para fixação de perfilado, ref. Mopa ou similar (fixação barra roscada para perfilado e eletrocalha)</t>
  </si>
  <si>
    <t>14.2.2.23</t>
  </si>
  <si>
    <t>S13606</t>
  </si>
  <si>
    <t>Perfilado, pré-zincado a fogo, perfurado 38 x 38mm</t>
  </si>
  <si>
    <t>14.2.2.24</t>
  </si>
  <si>
    <t>I12393</t>
  </si>
  <si>
    <t>Gancho curto 38x38mm para luminária</t>
  </si>
  <si>
    <t>14.2.2.25</t>
  </si>
  <si>
    <t>S09526</t>
  </si>
  <si>
    <t>Gancho curto para perfilado, ( ref.: Mopa ou similar)</t>
  </si>
  <si>
    <t>14.2.2.26</t>
  </si>
  <si>
    <t>S09668</t>
  </si>
  <si>
    <t>Sapata externa 4 furos para perfilado, 38 x 38 mm, ref. CKP 131 ou similar</t>
  </si>
  <si>
    <t>14.2.2.27</t>
  </si>
  <si>
    <t>I10044</t>
  </si>
  <si>
    <t>Emenda externa, para perfilado tipo "I", 38 x 38 mm, ref. CKP 116 ou similar</t>
  </si>
  <si>
    <t>14.2.2.28</t>
  </si>
  <si>
    <t>S00723</t>
  </si>
  <si>
    <t>Fornecimento e instalação de saída horizontal para eletroduto 3/4" (perfilados e eletrocalha)</t>
  </si>
  <si>
    <t>14.2.2.29</t>
  </si>
  <si>
    <t>S09667</t>
  </si>
  <si>
    <t>Emenda externa, para perfilado tipo "X", 38 x 38 mm, ref. CKP 119 ou similar</t>
  </si>
  <si>
    <t>14.2.2.30</t>
  </si>
  <si>
    <t>S12368</t>
  </si>
  <si>
    <t>Luminária de sobrepor, (tecnolux ref.FLP-6478/2x20) Tubled corpo/ refletor e aletas fabricadas em chapa de aço tratada e pintada em epoxi branco, para uso de 2 lampadas tubled de 20w</t>
  </si>
  <si>
    <t>14.2.2.31</t>
  </si>
  <si>
    <t>18.027.0488-A</t>
  </si>
  <si>
    <t>Luminária de sobrepor, (tecnolux ref.FLP-6478/2x20) Tubled corpo/ refletor e aletas fabricadas em chapa de aço tratada e pintada em epoxi branco, para uso de 2 lâmpadas T5 tubled de 9 W</t>
  </si>
  <si>
    <t>14.2.2.32</t>
  </si>
  <si>
    <t>I12386</t>
  </si>
  <si>
    <t>Luminária hermética de sobrepor para fluorescente tubular T5, 2x18w/20w, IP65 (cozinha, apoio e câmara fria)</t>
  </si>
  <si>
    <t>Un</t>
  </si>
  <si>
    <t>14.2.2.33</t>
  </si>
  <si>
    <t>00012128</t>
  </si>
  <si>
    <t>INTERRUPTOR SIMPLES 10A, 250V, CONJUNTO MONTADO PARA SOBREPOR 4" X 2" (CAIXA + MODULO)</t>
  </si>
  <si>
    <t>14.2.2.34</t>
  </si>
  <si>
    <t>00038068</t>
  </si>
  <si>
    <t>INTERRUPTORES SIMPLES (2 MODULOS) 10A, 250V, CONJUNTO MONTADO PARA EMBUTIR 4" X 2" (PLACA + SUPORTE + MODULOS)</t>
  </si>
  <si>
    <t>14.2.2.35</t>
  </si>
  <si>
    <t>00038071</t>
  </si>
  <si>
    <t>INTERRUPTORES SIMPLES (3 MODULOS) 10A, 250V, CONJUNTO MONTADO PARA SOBREPOR 4" X 2" (PLACA + SUPORTE + MODULOS)</t>
  </si>
  <si>
    <t>14.2.2.36</t>
  </si>
  <si>
    <t>91955</t>
  </si>
  <si>
    <t>INTERRUPTOR PARALELO (1 MÓDULO), 10A/250V, INCLUINDO SUPORTE E PLACA - FORNECIMENTO E INSTALAÇÃO.</t>
  </si>
  <si>
    <t>14.2.2.37</t>
  </si>
  <si>
    <t>00039396</t>
  </si>
  <si>
    <t>SENSOR DE PRESENCA BIVOLT COM FOTOCELULA PARA QUALQUER TIPO DE LAMPADA, POTENCIA MAXIMA *1000* W, USO EXTERNO</t>
  </si>
  <si>
    <t>14.2.2.38</t>
  </si>
  <si>
    <t>DPO-EL0061</t>
  </si>
  <si>
    <t>Tomada SIMPLES de SOBREPOR, PVC, 2P+T, 20A/250V. Itens inclusos: Tomada 2P+T, com espelho em PVC, condulete também de PVC 3/4" e material de fixação, conjunto completo (tomada, placa, condulete, buchas, parafusos) instalada.</t>
  </si>
  <si>
    <t>14.2.2.39</t>
  </si>
  <si>
    <t>DPO-EL0060</t>
  </si>
  <si>
    <t>Tomada DUPLA de SOBREPOR, PVC, 2P+T, 20A/250V. Itens inclusos: Tomada 2P+T, com espelho em PVC, condulete também de PVC 3/4" e material de fixação, conjunto completo (tomada, placa, condulete, buchas, parafusos) instalada.</t>
  </si>
  <si>
    <t>14.2.2.40</t>
  </si>
  <si>
    <t>I09703</t>
  </si>
  <si>
    <t>Tomada trifásica com placa de embutir 32A STECK ou similar</t>
  </si>
  <si>
    <t>14.2.2.41</t>
  </si>
  <si>
    <t>S12807</t>
  </si>
  <si>
    <t>Refletor Slim LED 50W de potência, branco Frio, 6500k, Autovolt, marca G-light ou similar</t>
  </si>
  <si>
    <t>14.3</t>
  </si>
  <si>
    <t>SISTEMA DE ATERRAMENTO E SPDA</t>
  </si>
  <si>
    <t>14.3.1</t>
  </si>
  <si>
    <t>S12740</t>
  </si>
  <si>
    <t>Fornecimento e assentamento de barra chata de alumínio de 7/8" x 1/8"</t>
  </si>
  <si>
    <t>14.3.2</t>
  </si>
  <si>
    <t>00041426</t>
  </si>
  <si>
    <t>MINICAPTOR, EM ACO GALVANIZADO A FOGO, FIXACAO HORIZONTAL DE 2 FUROS, SEM BANDEIRA, H=300 MM X DN=10 MM</t>
  </si>
  <si>
    <t>14.3.3</t>
  </si>
  <si>
    <t>00034359</t>
  </si>
  <si>
    <t>CURVA 90 GRAUS DE BARRA CHATA EM ALUMINIO 7/8"x1/8"x300 MM</t>
  </si>
  <si>
    <t>14.3.4</t>
  </si>
  <si>
    <t>I02866</t>
  </si>
  <si>
    <t>Mastique de Poliuretano NP1, MBT, BASF ou similar, cartucho com 300ml</t>
  </si>
  <si>
    <t>l</t>
  </si>
  <si>
    <t>14.3.5</t>
  </si>
  <si>
    <t>S02850</t>
  </si>
  <si>
    <t>Cabo de aluminio nu asc/ca 7 fios - 2/0 awg (272 Kg/km) - fornecimento (50 metros)</t>
  </si>
  <si>
    <t>kg</t>
  </si>
  <si>
    <t>14.3.6</t>
  </si>
  <si>
    <t>ED-51062</t>
  </si>
  <si>
    <t>TERMINAL FIXADOR UNIVERSAL DE SPDA ESTANHADO PARA CABOS DE 16 A 70 MM2</t>
  </si>
  <si>
    <t>SETOP</t>
  </si>
  <si>
    <t>14.3.7</t>
  </si>
  <si>
    <t>S10093</t>
  </si>
  <si>
    <t>Bucha de nylon nº06, ref:TEL-5306 - SPDA (fornecimento)</t>
  </si>
  <si>
    <t>14.3.8</t>
  </si>
  <si>
    <t>S91872S</t>
  </si>
  <si>
    <t>Eletroduto rígido roscável, pvc, dn 32 mm (1"), para circuitos terminais, instalado em parede - fornecimento e instalação.</t>
  </si>
  <si>
    <t>14.3.9</t>
  </si>
  <si>
    <t>S10728</t>
  </si>
  <si>
    <t>Caixa inspeção em poliamida 150x110x70mm, bocal 1" (DN 32mm), ref: TEL-541 (SPDA) - Instalada em parede</t>
  </si>
  <si>
    <t>14.3.10</t>
  </si>
  <si>
    <t>I11897</t>
  </si>
  <si>
    <t>Terminal a pressão 1 cabo 50mm2 c/ 1 furo de fixação (caixas inspeção paredes e conexões cabo alumínio com barra chata)</t>
  </si>
  <si>
    <t>14.3.11</t>
  </si>
  <si>
    <t>96985</t>
  </si>
  <si>
    <t>HASTE DE ATERRAMENTO, DIÂMETRO 5/8", COM 3 METROS - FORNECIMENTO E INSTALAÇÃO.</t>
  </si>
  <si>
    <t>14.3.12</t>
  </si>
  <si>
    <t>I09326</t>
  </si>
  <si>
    <t>Caixa de equalização p/aterramento - B.E.P - 20x20x10cm de sobrepor p/11 terminais de pressão c/barramento (para-raios)</t>
  </si>
  <si>
    <t>14.3.13</t>
  </si>
  <si>
    <t>S09902</t>
  </si>
  <si>
    <t>Fornecimento de molde de solda exotérmica tipo "X" para cabo 50 mm²</t>
  </si>
  <si>
    <t>14.3.14</t>
  </si>
  <si>
    <t>PLEO-170433</t>
  </si>
  <si>
    <t>CARTUCHO 90 SOLDA EXOTÉRMICA HASTE 1/2 /CABO 50MM2</t>
  </si>
  <si>
    <t>14.3.15</t>
  </si>
  <si>
    <t>96977</t>
  </si>
  <si>
    <t>CORDOALHA DE COBRE NU 50 MM², ENTERRADA - FORNECIMENTO E INSTALAÇÃO.</t>
  </si>
  <si>
    <t>14.3.16</t>
  </si>
  <si>
    <t>CABO DE COBRE FLEXÍVEL ISOLADO, 50 MM², ANTI-CHAMA 0,6/1,0 KV, PARA REDE ENTERRADA DE DISTRIBUIÇÃO DE ENERGIA ELÉTRICA (VERDE - LIGAÇÃO BEP ao QGBT) - FORNECIMENTO E INSTALAÇÃO.</t>
  </si>
  <si>
    <t>14.3.17</t>
  </si>
  <si>
    <t>98111</t>
  </si>
  <si>
    <t>CAIXA DE INSPEÇÃO PARA ATERRAMENTO, CIRCULAR, EM POLIETILENO, DIÂMETRO INTERNO = 0,3 M.</t>
  </si>
  <si>
    <t>14.4</t>
  </si>
  <si>
    <t>INSTALAÇÕES DE REDE LÓGICA E TELEFONIA</t>
  </si>
  <si>
    <t>14.4.1</t>
  </si>
  <si>
    <t>S06386</t>
  </si>
  <si>
    <t>*Caixa de passagem cp1-060 (40x40x60cm) com tampa</t>
  </si>
  <si>
    <t>14.4.2</t>
  </si>
  <si>
    <t>00020253</t>
  </si>
  <si>
    <t>CAIXA DE PASSAGEM METALICA, DE SOBREPOR, COM TAMPA APARAFUSADA, DIMENSOES 35 X 35 X *12* CM</t>
  </si>
  <si>
    <t>14.4.3</t>
  </si>
  <si>
    <t>CONDULETE DE PVC DE 3/4", SOBREPOR, TIPOS C - E - LL - LR (COZ CINZA)</t>
  </si>
  <si>
    <t>14.4.4</t>
  </si>
  <si>
    <t>00043973</t>
  </si>
  <si>
    <t>CABO DE REDE, PAR TRANCADO U/UTP, 4 PARES, CATEGORIA 6 (CAT 6), ISOLAMENTO PVC (CM)</t>
  </si>
  <si>
    <t>14.4.5</t>
  </si>
  <si>
    <t>ST 60.40.0800 (/)</t>
  </si>
  <si>
    <t>Cabo de fibra ótico, monomodo, geleado, para instalação subterrânea em dutos. Fornecimento.</t>
  </si>
  <si>
    <t>14.4.6</t>
  </si>
  <si>
    <t>97668</t>
  </si>
  <si>
    <t>ELETRODUTO FLEXÍVEL CORRUGADO, PEAD, DN 63 (2"), PARA REDE ENTERRADA DE DISTRIBUIÇÃO DE ENERGIA ELÉTRICA - FORNECIMENTO E INSTALAÇÃO.</t>
  </si>
  <si>
    <t>14.4.7</t>
  </si>
  <si>
    <t>ASSENTAMENTO DE ELETRODUTOS PEAD FLEXÍVEL - DIAM 2", EM VALAS, COM ESCAVACAO EM SOLO E ATERRO, EXCLUSIVE ELETRODUTOS</t>
  </si>
  <si>
    <t>14.4.8</t>
  </si>
  <si>
    <t>S00765</t>
  </si>
  <si>
    <t>Fornecimento e instalação de eletrocalha metálica 50 x 50 x 3000 mm (ref. valemam ou similar)</t>
  </si>
  <si>
    <t>14.4.9</t>
  </si>
  <si>
    <t>S12579</t>
  </si>
  <si>
    <t>Tampa de encaixe 50 x 3000 mm, zincada, para eletrocalha metálica (ref.: mopa ou similar)</t>
  </si>
  <si>
    <t>14.4.10</t>
  </si>
  <si>
    <t>14.4.11</t>
  </si>
  <si>
    <t>MAT051000</t>
  </si>
  <si>
    <t>Eletroduto de aço galvanizado, eletrolítico, em varas de 3m, diâmetro nominal de 1 1/2"</t>
  </si>
  <si>
    <t>vara</t>
  </si>
  <si>
    <t>14.4.12</t>
  </si>
  <si>
    <t>00002632</t>
  </si>
  <si>
    <t>CURVA 90 GRAUS PARA ELETRODUTO, EM ACO GALVANIZADO ELETROLITICO, COM ROSCA, DIAMETRO DE 40 MM (1 1/2"), ESPESSURA DE 1,50 MM</t>
  </si>
  <si>
    <t>14.4.13</t>
  </si>
  <si>
    <t>I08891</t>
  </si>
  <si>
    <t>Mini Rack de parede 19" x 4u x 470mm</t>
  </si>
  <si>
    <t>14.4.14</t>
  </si>
  <si>
    <t>3001</t>
  </si>
  <si>
    <t>Patch panel para rack 19" e altura de 1U, com terminações RJ45, para 24 posições de cabo categoria 6 (ref.: Furukawa 1864, Sohoplus patch panel CAT.6, Nexans N500.206-B ou equivalente)</t>
  </si>
  <si>
    <t>14.4.15</t>
  </si>
  <si>
    <t>I12167</t>
  </si>
  <si>
    <t>Distribuidor interno óptico - D.I.O ((modelo deve ser consultado junto a T.I do campus)</t>
  </si>
  <si>
    <t>14.4.16</t>
  </si>
  <si>
    <t>S07866</t>
  </si>
  <si>
    <t>Switch 16 portas 10/100 Mbps - fornecimento</t>
  </si>
  <si>
    <t>14.4.17</t>
  </si>
  <si>
    <t>00012147</t>
  </si>
  <si>
    <t>TOMADA 2P+T 20A, 250V, CONJUNTO MONTADO PARA SOBREPOR 4" X 2" (CAIXA + MODULO) para ligação rack</t>
  </si>
  <si>
    <t>14.4.18</t>
  </si>
  <si>
    <t>00039606</t>
  </si>
  <si>
    <t>PATCH CORD (CABO DE REDE), CATEGORIA 6 (CAT 6) UTP, 23 AWG, 4 PARES, EXTENSAO DE 1,50 M</t>
  </si>
  <si>
    <t>14.4.19</t>
  </si>
  <si>
    <t>I_10171_IFRS</t>
  </si>
  <si>
    <t>GUIA DE CABOS FECHADO - 1U</t>
  </si>
  <si>
    <t>UNID.</t>
  </si>
  <si>
    <t>14.4.20</t>
  </si>
  <si>
    <t>98307</t>
  </si>
  <si>
    <t>TOMADA DE REDE RJ45 - FORNECIMENTO E INSTALAÇÃO.</t>
  </si>
  <si>
    <t>14.4.21</t>
  </si>
  <si>
    <t>S07817</t>
  </si>
  <si>
    <t>Tomada dupla para lógica RJ45, 4"x2", sobrepor, completa, ref.0605, Fame ou similar</t>
  </si>
  <si>
    <t>14.4.22</t>
  </si>
  <si>
    <t>100560</t>
  </si>
  <si>
    <t>QUADRO DE DISTRIBUIÇÃO PARA TELEFONE N.2, 20X20X12CM EM CHAPA METALICA, DE EMBUTIR, SEM ACESSORIOS, PADRÃO TELEBRAS, FORNECIMENTO E INSTALAÇÃO. AF_11/2019</t>
  </si>
  <si>
    <t>14.4.23</t>
  </si>
  <si>
    <t>98291</t>
  </si>
  <si>
    <t>CABO TELEFÔNICO CCI-50 5 PARES, SEM BLINDAGEM, INSTALADO EM DISTRIBUIÇÃO DE EDIFICAÇÃO INSTITUCIONAL - FORNECIMENTO E INSTALAÇÃO. AF_11/2019</t>
  </si>
  <si>
    <t>14.4.24</t>
  </si>
  <si>
    <t>88264</t>
  </si>
  <si>
    <t>INSTALADOR COM ENCARGOS COMPLEMENTARES (Fusão de fibra óptica (até 04 pontos) , montagem interna do rack, inicialização de equipamentos e rede)</t>
  </si>
  <si>
    <t>14.4.25</t>
  </si>
  <si>
    <t>I10322</t>
  </si>
  <si>
    <t>Certificação de rede cabeamento estruturado (ref: obra Sergipetec)</t>
  </si>
  <si>
    <t>14.4.26</t>
  </si>
  <si>
    <t>I00049</t>
  </si>
  <si>
    <t>Cabista para instalação telefônica (passagem fibra óptica)</t>
  </si>
  <si>
    <t>h</t>
  </si>
  <si>
    <t>15</t>
  </si>
  <si>
    <t>INSTALAÇÕES DE COMBATE A INCÊNDIO</t>
  </si>
  <si>
    <t>15.1</t>
  </si>
  <si>
    <t>SINALIZAÇÃO</t>
  </si>
  <si>
    <t>15.1.1</t>
  </si>
  <si>
    <t>00037539</t>
  </si>
  <si>
    <t>PLACA DE SINALIZACAO DE SEGURANCA CONTRA INCENDIO, FOTOLUMINESCENTE, RETANGULAR, *13 X 26* CM, EM PVC *2* MM ANTI-CHAMAS (SIMBOLOS, CORES E PICTOGRAMAS CONFORME NBR 16820) *** SAÍDA S1 À DIREITA ***</t>
  </si>
  <si>
    <t>15.1.2</t>
  </si>
  <si>
    <t>PLACA DE SINALIZACAO DE SEGURANCA CONTRA INCENDIO, FOTOLUMINESCENTE, RETANGULAR, *13 X 26* CM, EM PVC *2* MM ANTI-CHAMAS (SIMBOLOS, CORES E PICTOGRAMAS CONFORME NBR 16820) *** SAÍDA S2 À ESQUERDA ***</t>
  </si>
  <si>
    <t>15.1.3</t>
  </si>
  <si>
    <t>PLACA DE SINALIZACAO DE SEGURANCA CONTRA INCENDIO, FOTOLUMINESCENTE, RETANGULAR, *13 X 26* CM, EM PVC *2* MM ANTI-CHAMAS (SIMBOLOS, CORES E PICTOGRAMAS CONFORME NBR 16820) *** SAÍDA S12 ***</t>
  </si>
  <si>
    <t>15.1.4</t>
  </si>
  <si>
    <t>00037556</t>
  </si>
  <si>
    <t>PLACA DE SINALIZACAO DE SEGURANCA CONTRA INCENDIO, FOTOLUMINESCENTE, QUADRADA, *20 X 20* CM, EM PVC *2* MM ANTI-CHAMAS (SIMBOLOS, CORES E PICTOGRAMAS CONFORME NBR 16820) *** EXTINTOR E5 ***</t>
  </si>
  <si>
    <t>15.1.5</t>
  </si>
  <si>
    <t>PLACA DE SINALIZACAO DE SEGURANCA CONTRA INCENDIO, FOTOLUMINESCENTE, RETANGULAR, *13 X 26* CM, EM PVC *2* MM ANTI-CHAMAS (SIMBOLOS, CORES E PICTOGRAMAS CONFORME NBR 16820) *** PLACA S18 BARRA ANTIPÂNICO ***</t>
  </si>
  <si>
    <t>15.1.6</t>
  </si>
  <si>
    <t>00037560</t>
  </si>
  <si>
    <t>PLACA DE SINALIZACAO DE SEGURANCA CONTRA INCENDIO - ALERTA, TRIANGULAR, BASE DE *30* CM, EM PVC *2* MM ANTI-CHAMAS (SIMBOLOS, CORES E PICTOGRAMAS CONFORME NBR 16820) *** PLACA A2 CUIDADO, RISCO DE INCÊNDIO ***</t>
  </si>
  <si>
    <t>15.1.7</t>
  </si>
  <si>
    <t>00037557</t>
  </si>
  <si>
    <t>PLACA DE SINALIZACAO DE SEGURANCA CONTRA INCENDIO, FOTOLUMINESCENTE, QUADRADA, *14 X 14* CM, EM PVC *2* MM ANTI-CHAMAS (SIMBOLOS, CORES E PICTOGRAMAS CONFORME NBR 16820) *** PLACA P1 PROIBIDO FUMAR ***</t>
  </si>
  <si>
    <t>15.1.8</t>
  </si>
  <si>
    <t>88316</t>
  </si>
  <si>
    <t>SERVENTE COM ENCARGOS COMPLEMENTARES</t>
  </si>
  <si>
    <t>15.2</t>
  </si>
  <si>
    <t>SAÍDA DE EMERGÊNCIA</t>
  </si>
  <si>
    <t>15.2.1</t>
  </si>
  <si>
    <t>00039621</t>
  </si>
  <si>
    <t>BARRA ANTIPANICO DUPLA, CEGA EM LADO OPOSTO, COR CINZA</t>
  </si>
  <si>
    <t>PAR</t>
  </si>
  <si>
    <t>15.3</t>
  </si>
  <si>
    <t>EXTINTOR</t>
  </si>
  <si>
    <t>15.3.1</t>
  </si>
  <si>
    <t>101908</t>
  </si>
  <si>
    <t>EXTINTOR DE INCÊNDIO PORTÁTIL COM CARGA DE PQS DE 4 KG, CLASSE BC - FORNECIMENTO E INSTALAÇÃO. AF_10/2020_PE</t>
  </si>
  <si>
    <t>15.3.2</t>
  </si>
  <si>
    <t>101906</t>
  </si>
  <si>
    <t>EXTINTOR DE INCÊNDIO PORTÁTIL COM CARGA DE CO2 DE 4 KG, CLASSE BC - FORNECIMENTO E INSTALAÇÃO. AF_10/2020_PE</t>
  </si>
  <si>
    <t>15.3.3</t>
  </si>
  <si>
    <t>18.032.0042-0</t>
  </si>
  <si>
    <t>ABRIGO PARA EXTINTOR DE INCENDIO PORTATIL,MEDINDO (75X30X25)CM,DE SOBREPOR,CONFECCIONADO EM CHAPA METALICA COM PINTURA ELETROSTATICA VERMELHA,COM VISOR,CONFORME ABNT NBR 12693,INCLUSIVE FIXACAO.FORNECIMENTO E COLOCACAO</t>
  </si>
  <si>
    <t>15.4</t>
  </si>
  <si>
    <t>ILUMINAÇÃO DE EMERGÊNCIA</t>
  </si>
  <si>
    <t>15.4.1</t>
  </si>
  <si>
    <t>97599</t>
  </si>
  <si>
    <t>LUMINÁRIA DE EMERGÊNCIA, COM 30 LÂMPADAS LED DE 2 W, SEM REATOR - FORNECIMENTO E INSTALAÇÃO. AF_02/2020</t>
  </si>
  <si>
    <t>15.4.2</t>
  </si>
  <si>
    <t>I13642</t>
  </si>
  <si>
    <t>Iluminação de balizamento face única *** SAÍDA S12 ***</t>
  </si>
  <si>
    <t>15.4.3</t>
  </si>
  <si>
    <t>S11866</t>
  </si>
  <si>
    <t>Luminária de emergência, de sobrepor, tipo balizamento com bloco autônomo, com autonomia de 3h, modelo LLE 1106-1DFB, da KBR ou similar</t>
  </si>
  <si>
    <t>15.4.4</t>
  </si>
  <si>
    <t>S03300</t>
  </si>
  <si>
    <t>Ponto de tomada 2p+t, ABNT, de embutir, 10 A, com eletroduto de ferro galvanizado aparente Ø 3/4", fio rigido 2,5mm² (fio 12), inclusive placa em pvc e aterramento</t>
  </si>
  <si>
    <t>pt</t>
  </si>
  <si>
    <t>15.4.5</t>
  </si>
  <si>
    <t>DISJUNTOR MONOPOLAR TIPO DIN, CORRENTE NOMINAL DE 16A - FORNECIMENTO E INSTALAÇÃO. AF_10/2020</t>
  </si>
  <si>
    <t>16</t>
  </si>
  <si>
    <t>INSTALAÇÕES HIDROSSANITÁRIAS</t>
  </si>
  <si>
    <t>16.1</t>
  </si>
  <si>
    <t>IMPLANTAÇÃO REDES</t>
  </si>
  <si>
    <t>16.1.1</t>
  </si>
  <si>
    <t>90091</t>
  </si>
  <si>
    <t>ESCAVAÇÃO MECANIZADA DE VALA COM PROF. ATÉ 1,5 M (MÉDIA MONTANTE E JUSANTE/UMA COMPOSIÇÃO POR TRECHO), ESCAVADEIRA (0,8 M3), LARG. DE 1,5 M A 2,5 M, EM SOLO DE 1A CATEGORIA, LOCAIS COM BAIXO NÍVEL DE INTERFERÊNCIA. AF_02/2021</t>
  </si>
  <si>
    <t>16.1.2</t>
  </si>
  <si>
    <t>16.1.3</t>
  </si>
  <si>
    <t>S180304</t>
  </si>
  <si>
    <t>Bomba centrifuga trifásica 2CV - BDI = 30,90</t>
  </si>
  <si>
    <t>IOPES</t>
  </si>
  <si>
    <t>und</t>
  </si>
  <si>
    <t>16.1.4</t>
  </si>
  <si>
    <t>MATED-11731</t>
  </si>
  <si>
    <t>AUTOMÁTICO DE CHAVE DE BOIA (APLICAÇÃO: REGULADOR DE NÍVEL|CAPACIDADE ELÉTRICA: 2CV EM 220V OU 1CV EM 110V|CORRENTE: 25A|COMPRIMENTO DO CABO: 1,5M)</t>
  </si>
  <si>
    <t>16.1.5</t>
  </si>
  <si>
    <t>15.003.0178-0</t>
  </si>
  <si>
    <t>RALO DE COBERTURA SEMI-ESFERICO(TIPO ABACAXI),COM 4".FORNECIMENTO E COLOCACAO</t>
  </si>
  <si>
    <t>16.1.6</t>
  </si>
  <si>
    <t>98054</t>
  </si>
  <si>
    <t>TANQUE SÉPTICO CIRCULAR, EM CONCRETO PRÉ-MOLDADO, DIÂMETRO INTERNO = 1,88 M, ALTURA INTERNA = 2,50 M, VOLUME ÚTIL: 6245,8 L (PARA 32 CONTRIBUINTES). AF_12/2020_PA</t>
  </si>
  <si>
    <t>16.1.7</t>
  </si>
  <si>
    <t>98060</t>
  </si>
  <si>
    <t>FILTRO ANAERÓBIO CIRCULAR, EM CONCRETO PRÉ-MOLDADO, DIÂMETRO INTERNO = 2,38 M, ALTURA INTERNA = 1,50 M, VOLUME ÚTIL: 5338,6 L (PARA 34 CONTRIBUINTES). AF_12/2020_PA</t>
  </si>
  <si>
    <t>16.2</t>
  </si>
  <si>
    <t>ÁGUA FRIA</t>
  </si>
  <si>
    <t>16.2.1</t>
  </si>
  <si>
    <t>00043977</t>
  </si>
  <si>
    <t>CAIXA D'AGUA / RESERVATORIO EM POLIETILENO, 3000 LITROS, COM TAMPA</t>
  </si>
  <si>
    <t>16.2.2</t>
  </si>
  <si>
    <t>94715</t>
  </si>
  <si>
    <t>ADAPTADOR COM FLANGES LIVRES, PVC, SOLDÁVEL, DN 110 MM X 4", INSTALADO EM RESERVAÇÃO PREDIAL DE ÁGUA - FORNECIMENTO E INSTALAÇÃO. AF_04/2024</t>
  </si>
  <si>
    <t>16.2.3</t>
  </si>
  <si>
    <t>94489</t>
  </si>
  <si>
    <t>REGISTRO DE ESFERA, PVC, SOLDÁVEL, COM VOLANTE, DN 25 MM - FORNECIMENTO E INSTALAÇÃO. AF_08/2021</t>
  </si>
  <si>
    <t>16.2.4</t>
  </si>
  <si>
    <t>94704</t>
  </si>
  <si>
    <t>ADAPTADOR COM FLANGE E ANEL DE VEDAÇÃO, PVC, SOLDÁVEL, DN 32 MM X 1", INSTALADO EM RESERVAÇÃO PREDIAL DE ÁGUA - FORNECIMENTO E INSTALAÇÃO. AF_04/2024</t>
  </si>
  <si>
    <t>16.2.5</t>
  </si>
  <si>
    <t>94705</t>
  </si>
  <si>
    <t>ADAPTADOR COM FLANGE E ANEL DE VEDAÇÃO, PVC, SOLDÁVEL, DN 40 MM X 1 1/4", INSTALADO EM RESERVAÇÃO PREDIAL DE ÁGUA - FORNECIMENTO E INSTALAÇÃO. AF_04/2024</t>
  </si>
  <si>
    <t>16.2.6</t>
  </si>
  <si>
    <t>103978</t>
  </si>
  <si>
    <t>TUBO, PVC, SOLDÁVEL, DE 40MM, INSTALADO EM RAMAL DE DISTRIBUIÇÃO DE ÁGUA - FORNECIMENTO E INSTALAÇÃO. AF_06/2022</t>
  </si>
  <si>
    <t>16.2.7</t>
  </si>
  <si>
    <t>103980</t>
  </si>
  <si>
    <t>JOELHO 90 GRAUS, PVC, SOLDÁVEL, DN 40MM, INSTALADO EM RAMAL DE DISTRIBUIÇÃO DE ÁGUA - FORNECIMENTO E INSTALAÇÃO. AF_06/2022</t>
  </si>
  <si>
    <t>16.2.8</t>
  </si>
  <si>
    <t>94491</t>
  </si>
  <si>
    <t>REGISTRO DE ESFERA, PVC, SOLDÁVEL, COM VOLANTE, DN 40 MM - FORNECIMENTO E INSTALAÇÃO. AF_08/2021</t>
  </si>
  <si>
    <t>16.2.9</t>
  </si>
  <si>
    <t>104011</t>
  </si>
  <si>
    <t>TE, PVC, SOLDÁVEL, DN 40MM, INSTALADO EM RAMAL DE DISTRIBUIÇÃO DE ÁGUA - FORNECIMENTO E INSTALAÇÃO. AF_06/2022</t>
  </si>
  <si>
    <t>16.2.10</t>
  </si>
  <si>
    <t>89356</t>
  </si>
  <si>
    <t>TUBO, PVC, SOLDÁVEL, DE 25MM, INSTALADO EM RAMAL OU SUB-RAMAL DE ÁGUA - FORNECIMENTO E INSTALAÇÃO. AF_06/2022</t>
  </si>
  <si>
    <t>16.2.11</t>
  </si>
  <si>
    <t>102137</t>
  </si>
  <si>
    <t>CHAVE DE BOIA AUTOMÁTICA SUPERIOR/INFERIOR 15A/250V - FORNECIMENTO E INSTALAÇÃO. AF_12/2020</t>
  </si>
  <si>
    <t>16.2.12</t>
  </si>
  <si>
    <t>94794</t>
  </si>
  <si>
    <t>REGISTRO DE GAVETA BRUTO, LATÃO, ROSCÁVEL, 1 1/2", COM ACABAMENTO E CANOPLA CROMADOS - FORNECIMENTO E INSTALAÇÃO. AF_08/2021</t>
  </si>
  <si>
    <t>16.2.13</t>
  </si>
  <si>
    <t>89403</t>
  </si>
  <si>
    <t>TUBO, PVC, SOLDÁVEL, DE 32MM, INSTALADO EM RAMAL DE DISTRIBUIÇÃO DE ÁGUA - FORNECIMENTO E INSTALAÇÃO. AF_06/2022</t>
  </si>
  <si>
    <t>16.2.14</t>
  </si>
  <si>
    <t>89367</t>
  </si>
  <si>
    <t>JOELHO 90 GRAUS, PVC, SOLDÁVEL, DN 32MM, INSTALADO EM RAMAL OU SUB-RAMAL DE ÁGUA - FORNECIMENTO E INSTALAÇÃO. AF_06/2022</t>
  </si>
  <si>
    <t>16.2.15</t>
  </si>
  <si>
    <t>89620</t>
  </si>
  <si>
    <t>TE, PVC, SOLDÁVEL, DN 32MM, INSTALADO EM PRUMADA DE ÁGUA - FORNECIMENTO E INSTALAÇÃO. AF_06/2022</t>
  </si>
  <si>
    <t>16.2.16</t>
  </si>
  <si>
    <t>89979</t>
  </si>
  <si>
    <t>LUVA COM BUCHA DE LATÃO, PVC, SOLDÁVEL, DN 32MM X 1 , INSTALADO EM RAMAL OU SUB-RAMAL DE ÁGUA FORNECIMENTO E INSTALAÇÃO. AF_06/2022</t>
  </si>
  <si>
    <t>16.3</t>
  </si>
  <si>
    <t>ESGOTO SANITÁRIO</t>
  </si>
  <si>
    <t>16.3.1</t>
  </si>
  <si>
    <t>104348</t>
  </si>
  <si>
    <t>TERMINAL DE VENTILAÇÃO, PVC, SÉRIE NORMAL, ESGOTO PREDIAL, DN 50 MM, JUNTA SOLDÁVEL, FORNECIDO E INSTALADO EM PRUMADA DE ESGOTO SANITÁRIO OU VENTILAÇÃO. AF_08/2022</t>
  </si>
  <si>
    <t>16.3.2</t>
  </si>
  <si>
    <t>S01572</t>
  </si>
  <si>
    <t>Tubo de ligação PVC para saída de vaso sanitário, diâm = 100mm</t>
  </si>
  <si>
    <t>16.3.3</t>
  </si>
  <si>
    <t>89797</t>
  </si>
  <si>
    <t>JUNÇÃO SIMPLES, PVC, SERIE NORMAL, ESGOTO PREDIAL, DN 100 X 100 MM, JUNTA ELÁSTICA, FORNECIDO E INSTALADO EM RAMAL DE DESCARGA OU RAMAL DE ESGOTO SANITÁRIO. AF_08/2022</t>
  </si>
  <si>
    <t>16.3.4</t>
  </si>
  <si>
    <t>89732</t>
  </si>
  <si>
    <t>JOELHO 45 GRAUS, PVC, SERIE NORMAL, ESGOTO PREDIAL, DN 50 MM, JUNTA ELÁSTICA, FORNECIDO E INSTALADO EM RAMAL DE DESCARGA OU RAMAL DE ESGOTO SANITÁRIO. AF_08/2022</t>
  </si>
  <si>
    <t>16.3.5</t>
  </si>
  <si>
    <t>89748</t>
  </si>
  <si>
    <t>CURVA CURTA 90 GRAUS, PVC, SERIE NORMAL, ESGOTO PREDIAL, DN 100 MM, JUNTA ELÁSTICA, FORNECIDO E INSTALADO EM RAMAL DE DESCARGA OU RAMAL DE ESGOTO SANITÁRIO. AF_08/2022</t>
  </si>
  <si>
    <t>16.3.6</t>
  </si>
  <si>
    <t>89714</t>
  </si>
  <si>
    <t>TUBO PVC, SERIE NORMAL, ESGOTO PREDIAL, DN 100 MM, FORNECIDO E INSTALADO EM RAMAL DE DESCARGA OU RAMAL DE ESGOTO SANITÁRIO. AF_08/2022</t>
  </si>
  <si>
    <t>16.3.7</t>
  </si>
  <si>
    <t>89711</t>
  </si>
  <si>
    <t>TUBO PVC, SERIE NORMAL, ESGOTO PREDIAL, DN 40 MM, FORNECIDO E INSTALADO EM RAMAL DE DESCARGA OU RAMAL DE ESGOTO SANITÁRIO. AF_08/2022</t>
  </si>
  <si>
    <t>16.3.8</t>
  </si>
  <si>
    <t>89712</t>
  </si>
  <si>
    <t>TUBO PVC, SERIE NORMAL, ESGOTO PREDIAL, DN 50 MM, FORNECIDO E INSTALADO EM RAMAL DE DESCARGA OU RAMAL DE ESGOTO SANITÁRIO. AF_08/2022</t>
  </si>
  <si>
    <t>16.3.9</t>
  </si>
  <si>
    <t>89707</t>
  </si>
  <si>
    <t>CAIXA SIFONADA, PVC, DN 100 X 100 X 50 MM, JUNTA ELÁSTICA, FORNECIDA E INSTALADA EM RAMAL DE DESCARGA OU EM RAMAL DE ESGOTO SANITÁRIO. AF_08/2022</t>
  </si>
  <si>
    <t>16.3.10</t>
  </si>
  <si>
    <t>00011735</t>
  </si>
  <si>
    <t>PROLONGAMENTO / PROLONGADOR PARA CAIXA SIFONADA, PVC, 100 MM X 200 MM (NBR 5688)</t>
  </si>
  <si>
    <t>16.3.11</t>
  </si>
  <si>
    <t>H400</t>
  </si>
  <si>
    <t>PORTA GRELHA QUADRADA PARA GRELHA QUADRADA CROMADA 100 MM (ESGOTO)</t>
  </si>
  <si>
    <t>GOINFRA CIVIL</t>
  </si>
  <si>
    <t>16.3.12</t>
  </si>
  <si>
    <t>98105</t>
  </si>
  <si>
    <t>CAIXA DE GORDURA DUPLA (CAPACIDADE: 126 L), RETANGULAR, EM ALVENARIA COM TIJOLOS CERÂMICOS MACIÇOS, DIMENSÕES INTERNAS = 0,4X0,7 M, ALTURA INTERNA = 0,8 M. AF_12/2020</t>
  </si>
  <si>
    <t>16.3.13</t>
  </si>
  <si>
    <t>97907</t>
  </si>
  <si>
    <t>CAIXA ENTERRADA HIDRÁULICA RETANGULAR, EM ALVENARIA COM BLOCOS DE CONCRETO, DIMENSÕES INTERNAS: 0,8X0,8X0,6 M PARA REDE DE ESGOTO. AF_12/2020</t>
  </si>
  <si>
    <t>16.3.14</t>
  </si>
  <si>
    <t>S06415</t>
  </si>
  <si>
    <t>Tampa de concreto para caixas de passagem 0,80x0,80mx0,07m</t>
  </si>
  <si>
    <t>16.3.15</t>
  </si>
  <si>
    <t>99255</t>
  </si>
  <si>
    <t>CAIXA ENTERRADA HIDRÁULICA RETANGULAR EM ALVENARIA COM TIJOLOS CERÂMICOS MACIÇOS, DIMENSÕES INTERNAS: 0,8X0,8X0,6 M PARA REDE DE DRENAGEM. AF_12/2020</t>
  </si>
  <si>
    <t>16.3.16</t>
  </si>
  <si>
    <t>89744</t>
  </si>
  <si>
    <t>JOELHO 90 GRAUS, PVC, SERIE NORMAL, ESGOTO PREDIAL, DN 100 MM, JUNTA ELÁSTICA, FORNECIDO E INSTALADO EM RAMAL DE DESCARGA OU RAMAL DE ESGOTO SANITÁRIO. AF_08/2022</t>
  </si>
  <si>
    <t>16.3.17</t>
  </si>
  <si>
    <t>104345</t>
  </si>
  <si>
    <t>JUNÇÃO DE REDUÇÃO INVERTIDA, PVC, SÉRIE NORMAL, ESGOTO PREDIAL, DN 100 X 50 MM, JUNTA ELÁSTICA, FORNECIDO E INSTALADO EM RAMAL DE DESCARGA OU RAMAL DE ESGOTO SANITÁRIO. AF_08/2022</t>
  </si>
  <si>
    <t>16.4</t>
  </si>
  <si>
    <t>EQUIPAMENTOS SANITÁRIOS</t>
  </si>
  <si>
    <t>16.4.1</t>
  </si>
  <si>
    <t>00011703</t>
  </si>
  <si>
    <t>PAPELEIRA DE PAREDE EM METAL CROMADO SEM TAMPA</t>
  </si>
  <si>
    <t>16.4.2</t>
  </si>
  <si>
    <t>100403</t>
  </si>
  <si>
    <t>CONJUNTO DE FERRAGENS PARA PORTA DIVISORIA PERFIL ALUMINIO (INCLUSO INSTALAÇÃO)</t>
  </si>
  <si>
    <t>16.4.3</t>
  </si>
  <si>
    <t>95547</t>
  </si>
  <si>
    <t>SABONETEIRA PLASTICA TIPO DISPENSER PARA SABONETE LIQUIDO COM RESERVATORIO 800 A 1500 ML, INCLUSO FIXAÇÃO. AF_01/2020</t>
  </si>
  <si>
    <t>16.4.4</t>
  </si>
  <si>
    <t>C0357</t>
  </si>
  <si>
    <t>BANCADA DE GRANITO (OUTRAS CORES) E= 3cm (COLOCADO)</t>
  </si>
  <si>
    <t>16.4.5</t>
  </si>
  <si>
    <t>S050206</t>
  </si>
  <si>
    <t>Divisória de granito cinza andorinha com 3 cm de espessura, fixada com cantoneira de ferro cromado - BDI = 30,90</t>
  </si>
  <si>
    <t>16.4.6</t>
  </si>
  <si>
    <t>00011186</t>
  </si>
  <si>
    <t>ESPELHO CRISTAL E = 4 MM</t>
  </si>
  <si>
    <t>16.4.7</t>
  </si>
  <si>
    <t>86932</t>
  </si>
  <si>
    <t>VASO SANITÁRIO SIFONADO COM CAIXA ACOPLADA LOUÇA BRANCA - PADRÃO MÉDIO, INCLUSO ENGATE FLEXÍVEL EM METAL CROMADO, 1/2 X 40CM - FORNECIMENTO E INSTALAÇÃO. AF_01/2020</t>
  </si>
  <si>
    <t>16.4.8</t>
  </si>
  <si>
    <t>95472</t>
  </si>
  <si>
    <t>VASO SANITARIO SIFONADO CONVENCIONAL PARA PCD SEM FURO FRONTAL COM LOUÇA BRANCA SEM ASSENTO, INCLUSO CONJUNTO DE LIGAÇÃO PARA BACIA SANITÁRIA AJUSTÁVEL - FORNECIMENTO E INSTALAÇÃO. AF_01/2020</t>
  </si>
  <si>
    <t>16.4.9</t>
  </si>
  <si>
    <t>86937</t>
  </si>
  <si>
    <t>CUBA DE EMBUTIR OVAL EM LOUÇA BRANCA, 35 X 50CM OU EQUIVALENTE, INCLUSO VÁLVULA EM METAL CROMADO E SIFÃO FLEXÍVEL EM PVC - FORNECIMENTO E INSTALAÇÃO. AF_01/2020</t>
  </si>
  <si>
    <t>16.4.10</t>
  </si>
  <si>
    <t>00036796</t>
  </si>
  <si>
    <t>TORNEIRA METALICA CROMADA DE MESA, PARA LAVATORIO, TEMPORIZADA PRESSAO FECHAMENTO AUTOMATICO, BICA BAIXA</t>
  </si>
  <si>
    <t>16.4.11</t>
  </si>
  <si>
    <t>00007602</t>
  </si>
  <si>
    <t>TORNEIRA DE METAL AMARELO, PARA TANQUE / JARDIM, DE PAREDE, COM BICO PLASTICO, CANO CURTO, AREA EXTERNA, PADRAO POPULAR / USO GERAL, 1/2" OU 3/4" (REF 1128)</t>
  </si>
  <si>
    <t>16.4.12</t>
  </si>
  <si>
    <t>100849</t>
  </si>
  <si>
    <t>ASSENTO SANITÁRIO CONVENCIONAL - FORNECIMENTO E INSTALACAO. AF_01/2020</t>
  </si>
  <si>
    <t>16.4.13</t>
  </si>
  <si>
    <t>S170612</t>
  </si>
  <si>
    <t>Lavatório de louça branca com coluna suspensa p/ banheiro PNE, Vougle Plus Conforto L.51.17 + CS.1.17, Ref., Deca ou equivalente, incl. sifão, válvula e engates metálicos cromados, exclusive torneira</t>
  </si>
  <si>
    <t>16.4.14</t>
  </si>
  <si>
    <t>14524</t>
  </si>
  <si>
    <t>TORNEIRA P/LAVATORIO,DE MESA,COM ALAVANCA,ACIONAMENTO MANUALE FECHAMENTO AUTOMATICO,CROMADA,PNE,CONFORME ABNT NBR 9050</t>
  </si>
  <si>
    <t>16.4.15</t>
  </si>
  <si>
    <t>94792</t>
  </si>
  <si>
    <t>REGISTRO DE GAVETA BRUTO, LATÃO, ROSCÁVEL, 1", COM ACABAMENTO E CANOPLA CROMADOS - FORNECIMENTO E INSTALAÇÃO. AF_08/2021</t>
  </si>
  <si>
    <t>16.4.16</t>
  </si>
  <si>
    <t>16.4.17</t>
  </si>
  <si>
    <t>100863</t>
  </si>
  <si>
    <t>BARRA DE APOIO EM "L", EM ACO INOX POLIDO 70 X 70 CM, FIXADA NA PAREDE - FORNECIMENTO E INSTALACAO. AF_01/2020</t>
  </si>
  <si>
    <t>16.4.18</t>
  </si>
  <si>
    <t>100866</t>
  </si>
  <si>
    <t>BARRA DE APOIO RETA, EM ACO INOX POLIDO, COMPRIMENTO 60CM, FIXADA NA PAREDE - FORNECIMENTO E INSTALAÇÃO. AF_01/2020</t>
  </si>
  <si>
    <t>16.5</t>
  </si>
  <si>
    <t>DRENAGEM PLUVIAL</t>
  </si>
  <si>
    <t>16.5.1</t>
  </si>
  <si>
    <t>89580</t>
  </si>
  <si>
    <t>TUBO PVC, SÉRIE R, ÁGUA PLUVIAL, DN 150 MM, FORNECIDO E INSTALADO EM CONDUTORES VERTICAIS DE ÁGUAS PLUVIAIS. AF_06/2022</t>
  </si>
  <si>
    <t>16.5.2</t>
  </si>
  <si>
    <t>89592</t>
  </si>
  <si>
    <t>CURVA 87 GRAUS E 30 MINUTOS, PVC, SERIE R, ÁGUA PLUVIAL, DN 150 MM, JUNTA ELÁSTICA, FORNECIDO E INSTALADO EM CONDUTORES VERTICAIS DE ÁGUAS PLUVIAIS. AF_06/2022</t>
  </si>
  <si>
    <t>16.5.3</t>
  </si>
  <si>
    <t>89578</t>
  </si>
  <si>
    <t>TUBO PVC, SÉRIE R, ÁGUA PLUVIAL, DN 100 MM, FORNECIDO E INSTALADO EM CONDUTORES VERTICAIS DE ÁGUAS PLUVIAIS. AF_06/2022</t>
  </si>
  <si>
    <t>16.5.4</t>
  </si>
  <si>
    <t>95695</t>
  </si>
  <si>
    <t>CURVA 90 GRAUS, PVC, SERIE R, ÁGUA PLUVIAL, DN 100 MM, JUNTA ELÁSTICA, FORNECIDO E INSTALADO EM CONDUTORES VERTICAIS DE ÁGUAS PLUVIAIS. AF_06/2022</t>
  </si>
  <si>
    <t>16.5.5</t>
  </si>
  <si>
    <t>94229</t>
  </si>
  <si>
    <t>CALHA EM CHAPA DE AÇO GALVANIZADO NÚMERO 24, DESENVOLVIMENTO DE 100 CM, INCLUSO TRANSPORTE VERTICAL. AF_07/2019</t>
  </si>
  <si>
    <t>16.5.6</t>
  </si>
  <si>
    <t>00003899</t>
  </si>
  <si>
    <t>LUVA SIMPLES, PVC, SOLDAVEL, DN 100 MM, SERIE NORMAL, PARA ESGOTO PREDIAL</t>
  </si>
  <si>
    <t>16.5.7</t>
  </si>
  <si>
    <t>91175</t>
  </si>
  <si>
    <t>FIXAÇÃO DE TUBOS VERTICAIS DE PVC ÁGUA, PVC ESGOTO, PVC ÁGUA PLUVIAL, CPVC, PPR, COBRE OU AÇO, DIÂMETROS MAIORES QUE 75 MM E MENORES OU IGUAIS A 100 MM, COM ABRAÇADEIRA METÁLICA RÍGIDA TIPO U PERFIL 4", FIXADA EM PERFILADO EM PAREDE. AF_09/2023_PS</t>
  </si>
  <si>
    <t>17</t>
  </si>
  <si>
    <t>ACESSIBILIDADE</t>
  </si>
  <si>
    <t>17.1</t>
  </si>
  <si>
    <t>13.416.0010-A</t>
  </si>
  <si>
    <t>PISO TATIL DE BORRACHA,DIRECIONAL,PARA ACESSIBILIDADE,CONFORME ABNT NBR 16537,MEDINDO (25X25)CM,ESPESSURA DE 5MM,COLADOSOBRE BASE EXISTENTE.FORNECIMENTO E COLOCACAO</t>
  </si>
  <si>
    <t>17.2</t>
  </si>
  <si>
    <t>S08759</t>
  </si>
  <si>
    <t>Corrimão em aço inox ø=1 1/2", duplo, h=90cm</t>
  </si>
  <si>
    <t>18</t>
  </si>
  <si>
    <t>PAVIMENTAÇÃO EXTERNA</t>
  </si>
  <si>
    <t>18.1</t>
  </si>
  <si>
    <t>94992</t>
  </si>
  <si>
    <t>EXECUÇÃO DE PASSEIO (CALÇADA) OU PISO DE CONCRETO COM CONCRETO MOLDADO IN LOCO, FEITO EM OBRA, ACABAMENTO CONVENCIONAL, ESPESSURA 6 CM, ARMADO. AF_08/2022</t>
  </si>
  <si>
    <t>18.2</t>
  </si>
  <si>
    <t>94265</t>
  </si>
  <si>
    <t>GUIA (MEIO-FIO) CONCRETO, MOLDADA IN LOCO EM TRECHO RETO COM EXTRUSORA, 15 CM BASE X 30 CM ALTURA. AF_06/2016</t>
  </si>
  <si>
    <t>18.3</t>
  </si>
  <si>
    <t>101090</t>
  </si>
  <si>
    <t>PISO EM PEDRA BASALTO ASSENTADO SOBRE ARGAMASSA SECA DE CIMENTO E AREIA, TRAÇO 1:3, REJUNTADO COM CIMENTO COMUM. AF_05/2020</t>
  </si>
  <si>
    <t>18.4</t>
  </si>
  <si>
    <t>104658</t>
  </si>
  <si>
    <t>PISO PODOTÁTIL DE ALERTA OU DIRECIONAL, DE CONCRETO, ASSENTADO SOBRE ARGAMASSA. AF_03/2024</t>
  </si>
  <si>
    <t>19</t>
  </si>
  <si>
    <t>SERVIÇOS EXTRAS</t>
  </si>
  <si>
    <t>19.1</t>
  </si>
  <si>
    <t>98504</t>
  </si>
  <si>
    <t>PLANTIO DE GRAMA BATATAIS EM PLACAS. AF_07/2024</t>
  </si>
  <si>
    <t>19.2</t>
  </si>
  <si>
    <t>98509</t>
  </si>
  <si>
    <t>PLANTIO DE ARBUSTO OU CERCA VIVA. AF_07/2024 - BDI = 19,50</t>
  </si>
  <si>
    <t>19.3</t>
  </si>
  <si>
    <t>3.14.25</t>
  </si>
  <si>
    <t>FLOREIRA DE CONCRETO PRE-FABRICADO Ø 60 CM FR6040 - BDI = 19,50</t>
  </si>
  <si>
    <t>19.4</t>
  </si>
  <si>
    <t>09.006.0030-0</t>
  </si>
  <si>
    <t>ATERRO COM TERRA PRETA VEGETAL,PARA EXECUCAO DE GRAMADOS</t>
  </si>
  <si>
    <t>19.5</t>
  </si>
  <si>
    <t>00010849</t>
  </si>
  <si>
    <t>PLACA DE INAUGURACAO EM BRONZE *35X 50*CM</t>
  </si>
  <si>
    <t>19.6</t>
  </si>
  <si>
    <t>00038639</t>
  </si>
  <si>
    <t>MUDA DE ARBUSTO, BUXINHO, H= *50* CM</t>
  </si>
  <si>
    <t>20</t>
  </si>
  <si>
    <t>SERVIÇOS COMPLEMENTARES</t>
  </si>
  <si>
    <t>20.1</t>
  </si>
  <si>
    <t>45245</t>
  </si>
  <si>
    <t>LIMPEZA GERAL - BDI = 26,24</t>
  </si>
  <si>
    <t>GOINFRA RODOV</t>
  </si>
  <si>
    <t>20.2</t>
  </si>
  <si>
    <t>I07325</t>
  </si>
  <si>
    <t>As built. Observação: Contemplar todos os desenhos que sofreram alterações durante a obra.</t>
  </si>
  <si>
    <t>VALOR BDI TOTAL:</t>
  </si>
  <si>
    <t>VALOR ORÇAMENTO:</t>
  </si>
  <si>
    <t>VALOR TOTAL:</t>
  </si>
  <si>
    <t>VALOR (R$)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</si>
  <si>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</si>
  <si>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</si>
  <si>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</si>
  <si>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</si>
  <si>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</si>
  <si>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</si>
  <si>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</si>
  <si>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</si>
  <si>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</si>
  <si>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</si>
  <si>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</si>
  <si>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</si>
  <si>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Total parcela</t>
  </si>
  <si>
    <t>% DESCONTO OFERTADO NA LICITAÇÃO</t>
  </si>
  <si>
    <t>VALOR FINAL</t>
  </si>
  <si>
    <t>% DESCONTO OFERTADO</t>
  </si>
  <si>
    <t>PREÇO TOTAL com DESCONTO R$</t>
  </si>
  <si>
    <t>CRONOGRAMA FÍSICO-FINANCEIRO CONSIDERANDO O DESCONTO OFERTADO NA LICITAÇÃO DE:</t>
  </si>
  <si>
    <t>INSTALAÇÕES DE GÁS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</si>
</sst>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R\$\ #,##0.00"/>
    <numFmt numFmtId="165" formatCode="\R\$\ ###,###,##0.00"/>
    <numFmt numFmtId="166" formatCode="#,##0.00%"/>
    <numFmt numFmtId="167" formatCode="_-* #,##0.0000_-;\-* #,##0.0000_-;_-* &quot;-&quot;??_-;_-@"/>
  </numFmts>
  <fonts count="24">
    <font>
      <sz val="11"/>
      <color theme="1"/>
      <name val="Calibri"/>
      <family val="2"/>
      <scheme val="minor"/>
    </font>
    <font>
      <b/>
      <sz val="7"/>
      <color rgb="FF000000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b/>
      <sz val="5"/>
      <color rgb="FF000000"/>
      <name val="Arial"/>
      <family val="2"/>
    </font>
    <font>
      <sz val="6"/>
      <color rgb="FF000000"/>
      <name val="SansSerif"/>
      <family val="2"/>
    </font>
    <font>
      <sz val="9"/>
      <color rgb="FF000000"/>
      <name val="SansSerif"/>
      <family val="2"/>
    </font>
    <font>
      <sz val="7"/>
      <color rgb="FF000000"/>
      <name val="Arial"/>
      <family val="2"/>
    </font>
    <font>
      <sz val="7"/>
      <color rgb="FF000000"/>
      <name val="SansSerif"/>
      <family val="2"/>
    </font>
    <font>
      <sz val="5"/>
      <color rgb="FF000000"/>
      <name val="Arial"/>
      <family val="2"/>
    </font>
    <font>
      <b/>
      <sz val="20"/>
      <color rgb="FFFF0000"/>
      <name val="Calibri"/>
    </font>
    <font>
      <b/>
      <sz val="11"/>
      <color theme="1"/>
      <name val="Calibri"/>
    </font>
    <font>
      <b/>
      <sz val="14"/>
      <color rgb="FFFFFFFF"/>
      <name val="Calibri"/>
    </font>
    <font>
      <b/>
      <sz val="14"/>
      <color theme="1"/>
      <name val="Calibri"/>
    </font>
    <font>
      <b/>
      <sz val="6"/>
      <color rgb="FF000000"/>
      <name val="Arial"/>
    </font>
    <font>
      <sz val="11"/>
      <color theme="1"/>
      <name val="Calibri"/>
    </font>
    <font>
      <sz val="11"/>
      <name val="Calibri"/>
    </font>
    <font>
      <b/>
      <sz val="14"/>
      <color theme="0"/>
      <name val="Calibri"/>
    </font>
    <font>
      <sz val="9"/>
      <color rgb="FF000000"/>
      <name val="SansSerif"/>
    </font>
    <font>
      <sz val="7"/>
      <color rgb="FF000000"/>
      <name val="SansSerif"/>
    </font>
    <font>
      <sz val="7"/>
      <color rgb="FF000000"/>
      <name val="Arial"/>
    </font>
    <font>
      <b/>
      <sz val="5"/>
      <color rgb="FF000000"/>
      <name val="Arial"/>
    </font>
    <font>
      <b/>
      <sz val="7"/>
      <color rgb="FF000000"/>
      <name val="Arial"/>
    </font>
    <font>
      <sz val="6"/>
      <color rgb="FF000000"/>
      <name val="SansSerif"/>
    </font>
  </fonts>
  <fills count="44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DDDDD"/>
      </patternFill>
    </fill>
    <fill>
      <patternFill patternType="none"/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FDFD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none"/>
    </fill>
    <fill>
      <patternFill patternType="solid">
        <fgColor rgb="FFFFFF00"/>
        <bgColor rgb="FFFFFF00"/>
      </patternFill>
    </fill>
    <fill>
      <patternFill patternType="solid">
        <fgColor rgb="FFC5E0B3"/>
        <bgColor rgb="FFC5E0B3"/>
      </patternFill>
    </fill>
    <fill>
      <patternFill patternType="solid">
        <fgColor rgb="FFFF0000"/>
        <bgColor rgb="FFFF0000"/>
      </patternFill>
    </fill>
    <fill>
      <patternFill patternType="solid">
        <fgColor rgb="FFDFDFDF"/>
        <bgColor rgb="FFDFDFD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3" borderId="0" xfId="0" applyFill="1" applyAlignment="1" applyProtection="1">
      <alignment wrapText="1"/>
      <protection locked="0"/>
    </xf>
    <xf numFmtId="0" fontId="2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 wrapText="1"/>
    </xf>
    <xf numFmtId="164" fontId="2" fillId="7" borderId="2" xfId="0" applyNumberFormat="1" applyFont="1" applyFill="1" applyBorder="1" applyAlignment="1">
      <alignment horizontal="right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justify" vertical="center" wrapText="1"/>
    </xf>
    <xf numFmtId="4" fontId="3" fillId="11" borderId="2" xfId="0" applyNumberFormat="1" applyFont="1" applyFill="1" applyBorder="1" applyAlignment="1">
      <alignment horizontal="right" vertical="center" wrapText="1"/>
    </xf>
    <xf numFmtId="164" fontId="3" fillId="12" borderId="2" xfId="0" applyNumberFormat="1" applyFont="1" applyFill="1" applyBorder="1" applyAlignment="1">
      <alignment horizontal="right" vertical="center" wrapText="1"/>
    </xf>
    <xf numFmtId="165" fontId="3" fillId="13" borderId="2" xfId="0" applyNumberFormat="1" applyFont="1" applyFill="1" applyBorder="1" applyAlignment="1">
      <alignment horizontal="right" vertical="center" wrapText="1"/>
    </xf>
    <xf numFmtId="0" fontId="6" fillId="16" borderId="2" xfId="0" applyFont="1" applyFill="1" applyBorder="1" applyAlignment="1">
      <alignment horizontal="center" vertical="center" wrapText="1"/>
    </xf>
    <xf numFmtId="0" fontId="8" fillId="17" borderId="2" xfId="0" applyFont="1" applyFill="1" applyBorder="1" applyAlignment="1">
      <alignment horizontal="center" vertical="center" wrapText="1"/>
    </xf>
    <xf numFmtId="166" fontId="9" fillId="21" borderId="4" xfId="0" applyNumberFormat="1" applyFont="1" applyFill="1" applyBorder="1" applyAlignment="1">
      <alignment horizontal="right" vertical="center" wrapText="1"/>
    </xf>
    <xf numFmtId="0" fontId="0" fillId="22" borderId="4" xfId="0" applyFill="1" applyBorder="1" applyAlignment="1" applyProtection="1">
      <alignment wrapText="1"/>
      <protection locked="0"/>
    </xf>
    <xf numFmtId="166" fontId="4" fillId="23" borderId="4" xfId="0" applyNumberFormat="1" applyFont="1" applyFill="1" applyBorder="1" applyAlignment="1">
      <alignment horizontal="right" vertical="center" wrapText="1"/>
    </xf>
    <xf numFmtId="164" fontId="7" fillId="24" borderId="2" xfId="0" applyNumberFormat="1" applyFont="1" applyFill="1" applyBorder="1" applyAlignment="1">
      <alignment horizontal="right" vertical="center" wrapText="1"/>
    </xf>
    <xf numFmtId="0" fontId="0" fillId="25" borderId="7" xfId="0" applyFill="1" applyBorder="1" applyAlignment="1" applyProtection="1">
      <alignment wrapText="1"/>
      <protection locked="0"/>
    </xf>
    <xf numFmtId="164" fontId="1" fillId="26" borderId="2" xfId="0" applyNumberFormat="1" applyFont="1" applyFill="1" applyBorder="1" applyAlignment="1">
      <alignment horizontal="right" vertical="center" wrapText="1"/>
    </xf>
    <xf numFmtId="0" fontId="0" fillId="27" borderId="3" xfId="0" applyFill="1" applyBorder="1" applyAlignment="1" applyProtection="1">
      <alignment wrapText="1"/>
      <protection locked="0"/>
    </xf>
    <xf numFmtId="0" fontId="0" fillId="28" borderId="8" xfId="0" applyFill="1" applyBorder="1" applyAlignment="1" applyProtection="1">
      <alignment wrapText="1"/>
      <protection locked="0"/>
    </xf>
    <xf numFmtId="0" fontId="0" fillId="29" borderId="9" xfId="0" applyFill="1" applyBorder="1" applyAlignment="1" applyProtection="1">
      <alignment wrapText="1"/>
      <protection locked="0"/>
    </xf>
    <xf numFmtId="0" fontId="0" fillId="30" borderId="10" xfId="0" applyFill="1" applyBorder="1" applyAlignment="1" applyProtection="1">
      <alignment wrapText="1"/>
      <protection locked="0"/>
    </xf>
    <xf numFmtId="0" fontId="0" fillId="31" borderId="3" xfId="0" applyFill="1" applyBorder="1" applyAlignment="1" applyProtection="1">
      <alignment wrapText="1"/>
      <protection locked="0"/>
    </xf>
    <xf numFmtId="0" fontId="0" fillId="32" borderId="11" xfId="0" applyFill="1" applyBorder="1" applyAlignment="1" applyProtection="1">
      <alignment wrapText="1"/>
      <protection locked="0"/>
    </xf>
    <xf numFmtId="164" fontId="7" fillId="34" borderId="4" xfId="0" applyNumberFormat="1" applyFont="1" applyFill="1" applyBorder="1" applyAlignment="1">
      <alignment horizontal="right" vertical="center" wrapText="1"/>
    </xf>
    <xf numFmtId="0" fontId="0" fillId="35" borderId="9" xfId="0" applyFill="1" applyBorder="1" applyAlignment="1" applyProtection="1">
      <alignment wrapText="1"/>
      <protection locked="0"/>
    </xf>
    <xf numFmtId="0" fontId="0" fillId="36" borderId="12" xfId="0" applyFill="1" applyBorder="1" applyAlignment="1" applyProtection="1">
      <alignment wrapText="1"/>
      <protection locked="0"/>
    </xf>
    <xf numFmtId="164" fontId="3" fillId="37" borderId="2" xfId="0" applyNumberFormat="1" applyFont="1" applyFill="1" applyBorder="1" applyAlignment="1">
      <alignment horizontal="right" vertical="center" wrapText="1"/>
    </xf>
    <xf numFmtId="10" fontId="10" fillId="40" borderId="1" xfId="0" applyNumberFormat="1" applyFont="1" applyFill="1" applyBorder="1" applyAlignment="1">
      <alignment horizontal="center" wrapText="1"/>
    </xf>
    <xf numFmtId="167" fontId="11" fillId="41" borderId="1" xfId="0" applyNumberFormat="1" applyFont="1" applyFill="1" applyBorder="1"/>
    <xf numFmtId="10" fontId="12" fillId="42" borderId="2" xfId="0" applyNumberFormat="1" applyFont="1" applyFill="1" applyBorder="1" applyAlignment="1" applyProtection="1">
      <alignment horizontal="center"/>
      <protection locked="0"/>
    </xf>
    <xf numFmtId="167" fontId="13" fillId="41" borderId="2" xfId="0" applyNumberFormat="1" applyFont="1" applyFill="1" applyBorder="1"/>
    <xf numFmtId="0" fontId="14" fillId="40" borderId="12" xfId="0" applyFont="1" applyFill="1" applyBorder="1" applyAlignment="1">
      <alignment horizontal="center" vertical="center" wrapText="1"/>
    </xf>
    <xf numFmtId="0" fontId="14" fillId="41" borderId="12" xfId="0" applyFont="1" applyFill="1" applyBorder="1" applyAlignment="1">
      <alignment horizontal="center" vertical="center" wrapText="1"/>
    </xf>
    <xf numFmtId="10" fontId="15" fillId="40" borderId="1" xfId="0" applyNumberFormat="1" applyFont="1" applyFill="1" applyBorder="1" applyAlignment="1">
      <alignment horizontal="center"/>
    </xf>
    <xf numFmtId="167" fontId="15" fillId="41" borderId="1" xfId="0" applyNumberFormat="1" applyFont="1" applyFill="1" applyBorder="1"/>
    <xf numFmtId="0" fontId="18" fillId="43" borderId="2" xfId="0" applyFont="1" applyFill="1" applyBorder="1" applyAlignment="1">
      <alignment horizontal="center" vertical="center" wrapText="1"/>
    </xf>
    <xf numFmtId="0" fontId="19" fillId="43" borderId="2" xfId="0" applyFont="1" applyFill="1" applyBorder="1" applyAlignment="1">
      <alignment horizontal="center" vertical="center" wrapText="1"/>
    </xf>
    <xf numFmtId="166" fontId="21" fillId="0" borderId="4" xfId="0" applyNumberFormat="1" applyFont="1" applyBorder="1" applyAlignment="1">
      <alignment horizontal="right" vertical="center" wrapText="1"/>
    </xf>
    <xf numFmtId="164" fontId="7" fillId="38" borderId="2" xfId="0" applyNumberFormat="1" applyFont="1" applyFill="1" applyBorder="1" applyAlignment="1">
      <alignment horizontal="right" vertical="center" wrapText="1"/>
    </xf>
    <xf numFmtId="164" fontId="22" fillId="0" borderId="2" xfId="0" applyNumberFormat="1" applyFont="1" applyBorder="1" applyAlignment="1">
      <alignment horizontal="right" vertical="center" wrapText="1"/>
    </xf>
    <xf numFmtId="0" fontId="15" fillId="43" borderId="3" xfId="0" applyFont="1" applyFill="1" applyBorder="1" applyAlignment="1">
      <alignment wrapText="1"/>
    </xf>
    <xf numFmtId="0" fontId="15" fillId="43" borderId="11" xfId="0" applyFont="1" applyFill="1" applyBorder="1" applyAlignment="1">
      <alignment wrapText="1"/>
    </xf>
    <xf numFmtId="164" fontId="20" fillId="43" borderId="4" xfId="0" applyNumberFormat="1" applyFont="1" applyFill="1" applyBorder="1" applyAlignment="1">
      <alignment horizontal="right" vertical="center" wrapText="1"/>
    </xf>
    <xf numFmtId="0" fontId="15" fillId="43" borderId="9" xfId="0" applyFont="1" applyFill="1" applyBorder="1" applyAlignment="1">
      <alignment wrapText="1"/>
    </xf>
    <xf numFmtId="0" fontId="15" fillId="43" borderId="12" xfId="0" applyFont="1" applyFill="1" applyBorder="1" applyAlignment="1">
      <alignment wrapText="1"/>
    </xf>
    <xf numFmtId="164" fontId="20" fillId="43" borderId="2" xfId="0" applyNumberFormat="1" applyFont="1" applyFill="1" applyBorder="1" applyAlignment="1">
      <alignment horizontal="right" vertical="center" wrapText="1"/>
    </xf>
    <xf numFmtId="0" fontId="4" fillId="15" borderId="1" xfId="0" applyFont="1" applyFill="1" applyBorder="1" applyAlignment="1">
      <alignment horizontal="righ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2" fillId="14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right" vertical="center" wrapText="1"/>
    </xf>
    <xf numFmtId="164" fontId="20" fillId="43" borderId="4" xfId="0" applyNumberFormat="1" applyFont="1" applyFill="1" applyBorder="1" applyAlignment="1">
      <alignment horizontal="right" vertical="center" wrapText="1"/>
    </xf>
    <xf numFmtId="0" fontId="16" fillId="0" borderId="7" xfId="0" applyFont="1" applyBorder="1"/>
    <xf numFmtId="164" fontId="20" fillId="43" borderId="5" xfId="0" applyNumberFormat="1" applyFont="1" applyFill="1" applyBorder="1" applyAlignment="1">
      <alignment horizontal="right" vertical="center" wrapText="1"/>
    </xf>
    <xf numFmtId="0" fontId="16" fillId="0" borderId="6" xfId="0" applyFont="1" applyBorder="1"/>
    <xf numFmtId="166" fontId="9" fillId="21" borderId="4" xfId="0" applyNumberFormat="1" applyFont="1" applyFill="1" applyBorder="1" applyAlignment="1">
      <alignment horizontal="right" vertical="center" wrapText="1"/>
    </xf>
    <xf numFmtId="0" fontId="19" fillId="0" borderId="4" xfId="0" applyFont="1" applyBorder="1" applyAlignment="1">
      <alignment horizontal="left" vertical="center" wrapText="1"/>
    </xf>
    <xf numFmtId="0" fontId="7" fillId="39" borderId="2" xfId="0" applyFont="1" applyFill="1" applyBorder="1" applyAlignment="1">
      <alignment horizontal="left" vertical="center" wrapText="1"/>
    </xf>
    <xf numFmtId="164" fontId="20" fillId="0" borderId="4" xfId="0" applyNumberFormat="1" applyFont="1" applyBorder="1" applyAlignment="1">
      <alignment horizontal="right" vertical="center" wrapText="1"/>
    </xf>
    <xf numFmtId="164" fontId="23" fillId="43" borderId="8" xfId="0" applyNumberFormat="1" applyFont="1" applyFill="1" applyBorder="1" applyAlignment="1">
      <alignment horizontal="right" vertical="center" wrapText="1"/>
    </xf>
    <xf numFmtId="0" fontId="16" fillId="0" borderId="10" xfId="0" applyFont="1" applyBorder="1"/>
    <xf numFmtId="164" fontId="20" fillId="43" borderId="3" xfId="0" applyNumberFormat="1" applyFont="1" applyFill="1" applyBorder="1" applyAlignment="1">
      <alignment horizontal="right" vertical="center" wrapText="1"/>
    </xf>
    <xf numFmtId="0" fontId="16" fillId="0" borderId="8" xfId="0" applyFont="1" applyBorder="1"/>
    <xf numFmtId="0" fontId="18" fillId="43" borderId="5" xfId="0" applyFont="1" applyFill="1" applyBorder="1" applyAlignment="1">
      <alignment horizontal="center" vertical="center" wrapText="1"/>
    </xf>
    <xf numFmtId="164" fontId="5" fillId="33" borderId="6" xfId="0" applyNumberFormat="1" applyFont="1" applyFill="1" applyBorder="1" applyAlignment="1">
      <alignment horizontal="right" vertical="center" wrapText="1"/>
    </xf>
    <xf numFmtId="164" fontId="7" fillId="34" borderId="4" xfId="0" applyNumberFormat="1" applyFont="1" applyFill="1" applyBorder="1" applyAlignment="1">
      <alignment horizontal="right" vertical="center" wrapText="1"/>
    </xf>
    <xf numFmtId="164" fontId="7" fillId="24" borderId="2" xfId="0" applyNumberFormat="1" applyFont="1" applyFill="1" applyBorder="1" applyAlignment="1">
      <alignment horizontal="right" vertical="center" wrapText="1"/>
    </xf>
    <xf numFmtId="10" fontId="10" fillId="40" borderId="1" xfId="0" applyNumberFormat="1" applyFont="1" applyFill="1" applyBorder="1" applyAlignment="1">
      <alignment horizontal="center" wrapText="1"/>
    </xf>
    <xf numFmtId="0" fontId="16" fillId="0" borderId="1" xfId="0" applyFont="1" applyBorder="1"/>
    <xf numFmtId="0" fontId="16" fillId="0" borderId="13" xfId="0" applyFont="1" applyBorder="1"/>
    <xf numFmtId="10" fontId="17" fillId="42" borderId="5" xfId="0" applyNumberFormat="1" applyFont="1" applyFill="1" applyBorder="1" applyAlignment="1">
      <alignment horizontal="center"/>
    </xf>
    <xf numFmtId="0" fontId="8" fillId="18" borderId="2" xfId="0" applyFont="1" applyFill="1" applyBorder="1" applyAlignment="1">
      <alignment horizontal="left" vertical="center" wrapText="1"/>
    </xf>
    <xf numFmtId="0" fontId="7" fillId="19" borderId="2" xfId="0" applyFont="1" applyFill="1" applyBorder="1" applyAlignment="1">
      <alignment horizontal="left" vertical="center" wrapText="1"/>
    </xf>
    <xf numFmtId="164" fontId="7" fillId="20" borderId="2" xfId="0" applyNumberFormat="1" applyFont="1" applyFill="1" applyBorder="1" applyAlignment="1">
      <alignment horizontal="right" vertical="center" wrapText="1"/>
    </xf>
    <xf numFmtId="0" fontId="6" fillId="16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1</xdr:row>
      <xdr:rowOff>0</xdr:rowOff>
    </xdr:to>
    <xdr:pic>
      <xdr:nvPicPr>
        <xdr:cNvPr id="1428863765" name="Picture">
          <a:extLst>
            <a:ext uri="{FF2B5EF4-FFF2-40B4-BE49-F238E27FC236}">
              <a16:creationId xmlns:a16="http://schemas.microsoft.com/office/drawing/2014/main" id="{00000000-0008-0000-0000-000015BB2A5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1</xdr:row>
      <xdr:rowOff>0</xdr:rowOff>
    </xdr:to>
    <xdr:pic>
      <xdr:nvPicPr>
        <xdr:cNvPr id="725601563" name="Picture">
          <a:extLst>
            <a:ext uri="{FF2B5EF4-FFF2-40B4-BE49-F238E27FC236}">
              <a16:creationId xmlns:a16="http://schemas.microsoft.com/office/drawing/2014/main" id="{00000000-0008-0000-0900-00001BCD3F2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J410"/>
  <sheetViews>
    <sheetView tabSelected="1" workbookViewId="0">
      <selection activeCell="I3" sqref="I3"/>
    </sheetView>
  </sheetViews>
  <sheetFormatPr defaultRowHeight="15"/>
  <cols>
    <col min="1" max="1" width="9.28515625" customWidth="1"/>
    <col min="2" max="2" width="10.28515625" customWidth="1"/>
    <col min="3" max="3" width="42.7109375" bestFit="1"/>
    <col min="4" max="4" width="9.28515625" customWidth="1"/>
    <col min="5" max="5" width="8.28515625" customWidth="1"/>
    <col min="6" max="6" width="10.28515625" customWidth="1"/>
    <col min="7" max="8" width="12.42578125" customWidth="1"/>
    <col min="9" max="10" width="22.5703125" customWidth="1"/>
  </cols>
  <sheetData>
    <row r="1" spans="1:10" ht="252" customHeight="1">
      <c r="A1" s="51"/>
      <c r="B1" s="51"/>
      <c r="C1" s="51"/>
      <c r="D1" s="51"/>
      <c r="E1" s="51"/>
      <c r="F1" s="51"/>
      <c r="G1" s="51"/>
      <c r="H1" s="51"/>
      <c r="I1" s="29" t="s">
        <v>1148</v>
      </c>
      <c r="J1" s="30" t="s">
        <v>1149</v>
      </c>
    </row>
    <row r="2" spans="1:10" ht="18.75">
      <c r="A2" s="1"/>
      <c r="B2" s="52" t="s">
        <v>0</v>
      </c>
      <c r="C2" s="52"/>
      <c r="D2" s="52"/>
      <c r="E2" s="52"/>
      <c r="F2" s="52"/>
      <c r="G2" s="52"/>
      <c r="H2" s="1"/>
      <c r="I2" s="31">
        <v>0</v>
      </c>
      <c r="J2" s="32">
        <f>J410</f>
        <v>1764158.38</v>
      </c>
    </row>
    <row r="3" spans="1:10" ht="21.9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33" t="s">
        <v>1150</v>
      </c>
      <c r="J3" s="34" t="s">
        <v>1151</v>
      </c>
    </row>
    <row r="4" spans="1:10" ht="20.100000000000001" customHeight="1">
      <c r="A4" s="3" t="s">
        <v>9</v>
      </c>
      <c r="B4" s="49" t="s">
        <v>10</v>
      </c>
      <c r="C4" s="49"/>
      <c r="D4" s="49"/>
      <c r="E4" s="49"/>
      <c r="F4" s="49"/>
      <c r="G4" s="49"/>
      <c r="H4" s="4">
        <v>86227.91</v>
      </c>
      <c r="I4" s="35">
        <f t="shared" ref="I4:I258" si="0">$I$2</f>
        <v>0</v>
      </c>
      <c r="J4" s="36">
        <f t="shared" ref="J4:J258" si="1">H4-(H4*I4)</f>
        <v>86227.91</v>
      </c>
    </row>
    <row r="5" spans="1:10" ht="16.5">
      <c r="A5" s="5" t="s">
        <v>11</v>
      </c>
      <c r="B5" s="6" t="s">
        <v>12</v>
      </c>
      <c r="C5" s="7" t="s">
        <v>13</v>
      </c>
      <c r="D5" s="6" t="s">
        <v>14</v>
      </c>
      <c r="E5" s="6" t="s">
        <v>15</v>
      </c>
      <c r="F5" s="8">
        <v>2</v>
      </c>
      <c r="G5" s="9">
        <v>598.54999999999995</v>
      </c>
      <c r="H5" s="10">
        <v>1197.0999999999999</v>
      </c>
      <c r="I5" s="35">
        <f t="shared" si="0"/>
        <v>0</v>
      </c>
      <c r="J5" s="36">
        <f t="shared" si="1"/>
        <v>1197.0999999999999</v>
      </c>
    </row>
    <row r="6" spans="1:10" ht="24.75">
      <c r="A6" s="5" t="s">
        <v>16</v>
      </c>
      <c r="B6" s="6" t="s">
        <v>17</v>
      </c>
      <c r="C6" s="7" t="s">
        <v>18</v>
      </c>
      <c r="D6" s="6" t="s">
        <v>19</v>
      </c>
      <c r="E6" s="6" t="s">
        <v>20</v>
      </c>
      <c r="F6" s="8">
        <v>1</v>
      </c>
      <c r="G6" s="9">
        <v>2617.34</v>
      </c>
      <c r="H6" s="10">
        <v>2617.34</v>
      </c>
      <c r="I6" s="35">
        <f t="shared" si="0"/>
        <v>0</v>
      </c>
      <c r="J6" s="36">
        <f t="shared" si="1"/>
        <v>2617.34</v>
      </c>
    </row>
    <row r="7" spans="1:10">
      <c r="A7" s="5" t="s">
        <v>21</v>
      </c>
      <c r="B7" s="6" t="s">
        <v>22</v>
      </c>
      <c r="C7" s="7" t="s">
        <v>23</v>
      </c>
      <c r="D7" s="6" t="s">
        <v>24</v>
      </c>
      <c r="E7" s="6" t="s">
        <v>25</v>
      </c>
      <c r="F7" s="8">
        <v>1</v>
      </c>
      <c r="G7" s="9">
        <v>320.38</v>
      </c>
      <c r="H7" s="10">
        <v>320.38</v>
      </c>
      <c r="I7" s="35">
        <f t="shared" si="0"/>
        <v>0</v>
      </c>
      <c r="J7" s="36">
        <f t="shared" si="1"/>
        <v>320.38</v>
      </c>
    </row>
    <row r="8" spans="1:10" ht="24.75">
      <c r="A8" s="5" t="s">
        <v>26</v>
      </c>
      <c r="B8" s="6" t="s">
        <v>27</v>
      </c>
      <c r="C8" s="7" t="s">
        <v>28</v>
      </c>
      <c r="D8" s="6" t="s">
        <v>14</v>
      </c>
      <c r="E8" s="6" t="s">
        <v>29</v>
      </c>
      <c r="F8" s="8">
        <v>12</v>
      </c>
      <c r="G8" s="9">
        <v>1491.13</v>
      </c>
      <c r="H8" s="10">
        <v>17893.560000000001</v>
      </c>
      <c r="I8" s="35">
        <f t="shared" si="0"/>
        <v>0</v>
      </c>
      <c r="J8" s="36">
        <f t="shared" si="1"/>
        <v>17893.560000000001</v>
      </c>
    </row>
    <row r="9" spans="1:10">
      <c r="A9" s="5" t="s">
        <v>30</v>
      </c>
      <c r="B9" s="6" t="s">
        <v>31</v>
      </c>
      <c r="C9" s="7" t="s">
        <v>32</v>
      </c>
      <c r="D9" s="6" t="s">
        <v>33</v>
      </c>
      <c r="E9" s="6" t="s">
        <v>34</v>
      </c>
      <c r="F9" s="8">
        <v>10</v>
      </c>
      <c r="G9" s="9">
        <v>606.76</v>
      </c>
      <c r="H9" s="10">
        <v>6067.6</v>
      </c>
      <c r="I9" s="35">
        <f t="shared" si="0"/>
        <v>0</v>
      </c>
      <c r="J9" s="36">
        <f t="shared" si="1"/>
        <v>6067.6</v>
      </c>
    </row>
    <row r="10" spans="1:10">
      <c r="A10" s="5" t="s">
        <v>35</v>
      </c>
      <c r="B10" s="6" t="s">
        <v>36</v>
      </c>
      <c r="C10" s="7" t="s">
        <v>37</v>
      </c>
      <c r="D10" s="6" t="s">
        <v>14</v>
      </c>
      <c r="E10" s="6" t="s">
        <v>38</v>
      </c>
      <c r="F10" s="8">
        <v>180</v>
      </c>
      <c r="G10" s="9">
        <v>131.28</v>
      </c>
      <c r="H10" s="10">
        <v>23630.400000000001</v>
      </c>
      <c r="I10" s="35">
        <f t="shared" si="0"/>
        <v>0</v>
      </c>
      <c r="J10" s="36">
        <f t="shared" si="1"/>
        <v>23630.400000000001</v>
      </c>
    </row>
    <row r="11" spans="1:10">
      <c r="A11" s="5" t="s">
        <v>39</v>
      </c>
      <c r="B11" s="6" t="s">
        <v>40</v>
      </c>
      <c r="C11" s="7" t="s">
        <v>41</v>
      </c>
      <c r="D11" s="6" t="s">
        <v>14</v>
      </c>
      <c r="E11" s="6" t="s">
        <v>38</v>
      </c>
      <c r="F11" s="8">
        <v>350</v>
      </c>
      <c r="G11" s="9">
        <v>68.37</v>
      </c>
      <c r="H11" s="10">
        <v>23929.5</v>
      </c>
      <c r="I11" s="35">
        <f t="shared" si="0"/>
        <v>0</v>
      </c>
      <c r="J11" s="36">
        <f t="shared" si="1"/>
        <v>23929.5</v>
      </c>
    </row>
    <row r="12" spans="1:10" ht="24.75">
      <c r="A12" s="5" t="s">
        <v>42</v>
      </c>
      <c r="B12" s="6" t="s">
        <v>43</v>
      </c>
      <c r="C12" s="7" t="s">
        <v>44</v>
      </c>
      <c r="D12" s="6" t="s">
        <v>14</v>
      </c>
      <c r="E12" s="6" t="s">
        <v>45</v>
      </c>
      <c r="F12" s="8">
        <v>89.8</v>
      </c>
      <c r="G12" s="9">
        <v>69.489999999999995</v>
      </c>
      <c r="H12" s="10">
        <v>6240.2</v>
      </c>
      <c r="I12" s="35">
        <f t="shared" si="0"/>
        <v>0</v>
      </c>
      <c r="J12" s="36">
        <f t="shared" si="1"/>
        <v>6240.2</v>
      </c>
    </row>
    <row r="13" spans="1:10" ht="16.5">
      <c r="A13" s="5" t="s">
        <v>46</v>
      </c>
      <c r="B13" s="6" t="s">
        <v>47</v>
      </c>
      <c r="C13" s="7" t="s">
        <v>48</v>
      </c>
      <c r="D13" s="6" t="s">
        <v>14</v>
      </c>
      <c r="E13" s="6" t="s">
        <v>45</v>
      </c>
      <c r="F13" s="8">
        <v>89.8</v>
      </c>
      <c r="G13" s="9">
        <v>32.81</v>
      </c>
      <c r="H13" s="10">
        <v>2946.34</v>
      </c>
      <c r="I13" s="35">
        <f t="shared" si="0"/>
        <v>0</v>
      </c>
      <c r="J13" s="36">
        <f t="shared" si="1"/>
        <v>2946.34</v>
      </c>
    </row>
    <row r="14" spans="1:10" ht="16.5">
      <c r="A14" s="5" t="s">
        <v>49</v>
      </c>
      <c r="B14" s="6" t="s">
        <v>50</v>
      </c>
      <c r="C14" s="7" t="s">
        <v>51</v>
      </c>
      <c r="D14" s="6" t="s">
        <v>14</v>
      </c>
      <c r="E14" s="6" t="s">
        <v>45</v>
      </c>
      <c r="F14" s="8">
        <v>89.8</v>
      </c>
      <c r="G14" s="9">
        <v>4.07</v>
      </c>
      <c r="H14" s="10">
        <v>365.49</v>
      </c>
      <c r="I14" s="35">
        <f t="shared" si="0"/>
        <v>0</v>
      </c>
      <c r="J14" s="36">
        <f t="shared" si="1"/>
        <v>365.49</v>
      </c>
    </row>
    <row r="15" spans="1:10" ht="24.75">
      <c r="A15" s="5" t="s">
        <v>52</v>
      </c>
      <c r="B15" s="6" t="s">
        <v>53</v>
      </c>
      <c r="C15" s="7" t="s">
        <v>54</v>
      </c>
      <c r="D15" s="6" t="s">
        <v>14</v>
      </c>
      <c r="E15" s="6" t="s">
        <v>15</v>
      </c>
      <c r="F15" s="8">
        <v>1200</v>
      </c>
      <c r="G15" s="9">
        <v>0.85</v>
      </c>
      <c r="H15" s="10">
        <v>1020</v>
      </c>
      <c r="I15" s="35">
        <f t="shared" si="0"/>
        <v>0</v>
      </c>
      <c r="J15" s="36">
        <f t="shared" si="1"/>
        <v>1020</v>
      </c>
    </row>
    <row r="16" spans="1:10" ht="20.100000000000001" customHeight="1">
      <c r="A16" s="3" t="s">
        <v>55</v>
      </c>
      <c r="B16" s="49" t="s">
        <v>56</v>
      </c>
      <c r="C16" s="49"/>
      <c r="D16" s="49"/>
      <c r="E16" s="49"/>
      <c r="F16" s="49"/>
      <c r="G16" s="49"/>
      <c r="H16" s="4">
        <v>31983.01</v>
      </c>
      <c r="I16" s="35">
        <f t="shared" si="0"/>
        <v>0</v>
      </c>
      <c r="J16" s="36">
        <f t="shared" si="1"/>
        <v>31983.01</v>
      </c>
    </row>
    <row r="17" spans="1:10" ht="16.5">
      <c r="A17" s="5" t="s">
        <v>57</v>
      </c>
      <c r="B17" s="6" t="s">
        <v>58</v>
      </c>
      <c r="C17" s="7" t="s">
        <v>59</v>
      </c>
      <c r="D17" s="6" t="s">
        <v>60</v>
      </c>
      <c r="E17" s="6" t="s">
        <v>5</v>
      </c>
      <c r="F17" s="8">
        <v>1</v>
      </c>
      <c r="G17" s="9">
        <v>3018.2</v>
      </c>
      <c r="H17" s="10">
        <v>3018.2</v>
      </c>
      <c r="I17" s="35">
        <f t="shared" si="0"/>
        <v>0</v>
      </c>
      <c r="J17" s="36">
        <f t="shared" si="1"/>
        <v>3018.2</v>
      </c>
    </row>
    <row r="18" spans="1:10" ht="41.25">
      <c r="A18" s="5" t="s">
        <v>61</v>
      </c>
      <c r="B18" s="6" t="s">
        <v>62</v>
      </c>
      <c r="C18" s="7" t="s">
        <v>63</v>
      </c>
      <c r="D18" s="6" t="s">
        <v>14</v>
      </c>
      <c r="E18" s="6" t="s">
        <v>64</v>
      </c>
      <c r="F18" s="8">
        <v>97.33</v>
      </c>
      <c r="G18" s="9">
        <v>12.1</v>
      </c>
      <c r="H18" s="10">
        <v>1177.69</v>
      </c>
      <c r="I18" s="35">
        <f t="shared" si="0"/>
        <v>0</v>
      </c>
      <c r="J18" s="36">
        <f t="shared" si="1"/>
        <v>1177.69</v>
      </c>
    </row>
    <row r="19" spans="1:10" ht="16.5">
      <c r="A19" s="5" t="s">
        <v>65</v>
      </c>
      <c r="B19" s="6" t="s">
        <v>66</v>
      </c>
      <c r="C19" s="7" t="s">
        <v>67</v>
      </c>
      <c r="D19" s="6" t="s">
        <v>14</v>
      </c>
      <c r="E19" s="6" t="s">
        <v>64</v>
      </c>
      <c r="F19" s="8">
        <v>56.1</v>
      </c>
      <c r="G19" s="9">
        <v>34.799999999999997</v>
      </c>
      <c r="H19" s="10">
        <v>1952.28</v>
      </c>
      <c r="I19" s="35">
        <f t="shared" si="0"/>
        <v>0</v>
      </c>
      <c r="J19" s="36">
        <f t="shared" si="1"/>
        <v>1952.28</v>
      </c>
    </row>
    <row r="20" spans="1:10" ht="16.5">
      <c r="A20" s="5" t="s">
        <v>68</v>
      </c>
      <c r="B20" s="6" t="s">
        <v>69</v>
      </c>
      <c r="C20" s="7" t="s">
        <v>70</v>
      </c>
      <c r="D20" s="6" t="s">
        <v>71</v>
      </c>
      <c r="E20" s="6" t="s">
        <v>72</v>
      </c>
      <c r="F20" s="8">
        <v>50</v>
      </c>
      <c r="G20" s="9">
        <v>66.900000000000006</v>
      </c>
      <c r="H20" s="10">
        <v>3345</v>
      </c>
      <c r="I20" s="35">
        <f t="shared" si="0"/>
        <v>0</v>
      </c>
      <c r="J20" s="36">
        <f t="shared" si="1"/>
        <v>3345</v>
      </c>
    </row>
    <row r="21" spans="1:10" ht="24.75">
      <c r="A21" s="5" t="s">
        <v>73</v>
      </c>
      <c r="B21" s="6" t="s">
        <v>74</v>
      </c>
      <c r="C21" s="7" t="s">
        <v>75</v>
      </c>
      <c r="D21" s="6" t="s">
        <v>14</v>
      </c>
      <c r="E21" s="6" t="s">
        <v>76</v>
      </c>
      <c r="F21" s="8">
        <v>1000</v>
      </c>
      <c r="G21" s="9">
        <v>1.31</v>
      </c>
      <c r="H21" s="10">
        <v>1310</v>
      </c>
      <c r="I21" s="35">
        <f t="shared" si="0"/>
        <v>0</v>
      </c>
      <c r="J21" s="36">
        <f t="shared" si="1"/>
        <v>1310</v>
      </c>
    </row>
    <row r="22" spans="1:10" ht="33">
      <c r="A22" s="5" t="s">
        <v>77</v>
      </c>
      <c r="B22" s="6" t="s">
        <v>78</v>
      </c>
      <c r="C22" s="7" t="s">
        <v>79</v>
      </c>
      <c r="D22" s="6" t="s">
        <v>14</v>
      </c>
      <c r="E22" s="6" t="s">
        <v>64</v>
      </c>
      <c r="F22" s="8">
        <v>176</v>
      </c>
      <c r="G22" s="9">
        <v>120.34</v>
      </c>
      <c r="H22" s="10">
        <v>21179.84</v>
      </c>
      <c r="I22" s="35">
        <f t="shared" si="0"/>
        <v>0</v>
      </c>
      <c r="J22" s="36">
        <f t="shared" si="1"/>
        <v>21179.84</v>
      </c>
    </row>
    <row r="23" spans="1:10" ht="20.100000000000001" customHeight="1">
      <c r="A23" s="3" t="s">
        <v>80</v>
      </c>
      <c r="B23" s="49" t="s">
        <v>81</v>
      </c>
      <c r="C23" s="49"/>
      <c r="D23" s="49"/>
      <c r="E23" s="49"/>
      <c r="F23" s="49"/>
      <c r="G23" s="49"/>
      <c r="H23" s="4">
        <v>86000.62</v>
      </c>
      <c r="I23" s="35">
        <f t="shared" si="0"/>
        <v>0</v>
      </c>
      <c r="J23" s="36">
        <f t="shared" si="1"/>
        <v>86000.62</v>
      </c>
    </row>
    <row r="24" spans="1:10" ht="20.100000000000001" customHeight="1">
      <c r="A24" s="3" t="s">
        <v>82</v>
      </c>
      <c r="B24" s="49" t="s">
        <v>83</v>
      </c>
      <c r="C24" s="49"/>
      <c r="D24" s="49"/>
      <c r="E24" s="49"/>
      <c r="F24" s="49"/>
      <c r="G24" s="49"/>
      <c r="H24" s="4">
        <v>26589.78</v>
      </c>
      <c r="I24" s="35">
        <f t="shared" si="0"/>
        <v>0</v>
      </c>
      <c r="J24" s="36">
        <f t="shared" si="1"/>
        <v>26589.78</v>
      </c>
    </row>
    <row r="25" spans="1:10" ht="16.5">
      <c r="A25" s="5" t="s">
        <v>84</v>
      </c>
      <c r="B25" s="6" t="s">
        <v>85</v>
      </c>
      <c r="C25" s="7" t="s">
        <v>86</v>
      </c>
      <c r="D25" s="6" t="s">
        <v>14</v>
      </c>
      <c r="E25" s="6" t="s">
        <v>64</v>
      </c>
      <c r="F25" s="8">
        <v>1.2</v>
      </c>
      <c r="G25" s="9">
        <v>257.25</v>
      </c>
      <c r="H25" s="10">
        <v>308.7</v>
      </c>
      <c r="I25" s="35">
        <f t="shared" si="0"/>
        <v>0</v>
      </c>
      <c r="J25" s="36">
        <f t="shared" si="1"/>
        <v>308.7</v>
      </c>
    </row>
    <row r="26" spans="1:10" ht="16.5">
      <c r="A26" s="5" t="s">
        <v>87</v>
      </c>
      <c r="B26" s="6" t="s">
        <v>88</v>
      </c>
      <c r="C26" s="7" t="s">
        <v>89</v>
      </c>
      <c r="D26" s="6" t="s">
        <v>14</v>
      </c>
      <c r="E26" s="6" t="s">
        <v>64</v>
      </c>
      <c r="F26" s="8">
        <v>12.41</v>
      </c>
      <c r="G26" s="9">
        <v>1008.54</v>
      </c>
      <c r="H26" s="10">
        <v>12515.98</v>
      </c>
      <c r="I26" s="35">
        <f t="shared" si="0"/>
        <v>0</v>
      </c>
      <c r="J26" s="36">
        <f t="shared" si="1"/>
        <v>12515.98</v>
      </c>
    </row>
    <row r="27" spans="1:10" ht="24.75">
      <c r="A27" s="5" t="s">
        <v>90</v>
      </c>
      <c r="B27" s="6" t="s">
        <v>91</v>
      </c>
      <c r="C27" s="7" t="s">
        <v>92</v>
      </c>
      <c r="D27" s="6" t="s">
        <v>14</v>
      </c>
      <c r="E27" s="6" t="s">
        <v>15</v>
      </c>
      <c r="F27" s="8">
        <v>64.14</v>
      </c>
      <c r="G27" s="9">
        <v>89.96</v>
      </c>
      <c r="H27" s="10">
        <v>5770.03</v>
      </c>
      <c r="I27" s="35">
        <f t="shared" si="0"/>
        <v>0</v>
      </c>
      <c r="J27" s="36">
        <f t="shared" si="1"/>
        <v>5770.03</v>
      </c>
    </row>
    <row r="28" spans="1:10" ht="16.5">
      <c r="A28" s="5" t="s">
        <v>93</v>
      </c>
      <c r="B28" s="6" t="s">
        <v>94</v>
      </c>
      <c r="C28" s="7" t="s">
        <v>95</v>
      </c>
      <c r="D28" s="6" t="s">
        <v>14</v>
      </c>
      <c r="E28" s="6" t="s">
        <v>96</v>
      </c>
      <c r="F28" s="8">
        <v>250.4</v>
      </c>
      <c r="G28" s="9">
        <v>23.14</v>
      </c>
      <c r="H28" s="10">
        <v>5794.26</v>
      </c>
      <c r="I28" s="35">
        <f t="shared" si="0"/>
        <v>0</v>
      </c>
      <c r="J28" s="36">
        <f t="shared" si="1"/>
        <v>5794.26</v>
      </c>
    </row>
    <row r="29" spans="1:10" ht="24.75">
      <c r="A29" s="5" t="s">
        <v>97</v>
      </c>
      <c r="B29" s="6" t="s">
        <v>98</v>
      </c>
      <c r="C29" s="7" t="s">
        <v>99</v>
      </c>
      <c r="D29" s="6" t="s">
        <v>14</v>
      </c>
      <c r="E29" s="6" t="s">
        <v>96</v>
      </c>
      <c r="F29" s="8">
        <v>152.19999999999999</v>
      </c>
      <c r="G29" s="9">
        <v>14.46</v>
      </c>
      <c r="H29" s="10">
        <v>2200.81</v>
      </c>
      <c r="I29" s="35">
        <f t="shared" si="0"/>
        <v>0</v>
      </c>
      <c r="J29" s="36">
        <f t="shared" si="1"/>
        <v>2200.81</v>
      </c>
    </row>
    <row r="30" spans="1:10" ht="20.100000000000001" customHeight="1">
      <c r="A30" s="3" t="s">
        <v>100</v>
      </c>
      <c r="B30" s="49" t="s">
        <v>101</v>
      </c>
      <c r="C30" s="49"/>
      <c r="D30" s="49"/>
      <c r="E30" s="49"/>
      <c r="F30" s="49"/>
      <c r="G30" s="49"/>
      <c r="H30" s="4">
        <v>59410.84</v>
      </c>
      <c r="I30" s="35">
        <f t="shared" si="0"/>
        <v>0</v>
      </c>
      <c r="J30" s="36">
        <f t="shared" si="1"/>
        <v>59410.84</v>
      </c>
    </row>
    <row r="31" spans="1:10" ht="33">
      <c r="A31" s="5" t="s">
        <v>102</v>
      </c>
      <c r="B31" s="6" t="s">
        <v>103</v>
      </c>
      <c r="C31" s="7" t="s">
        <v>104</v>
      </c>
      <c r="D31" s="6" t="s">
        <v>14</v>
      </c>
      <c r="E31" s="6" t="s">
        <v>45</v>
      </c>
      <c r="F31" s="8">
        <v>414</v>
      </c>
      <c r="G31" s="9">
        <v>137.16</v>
      </c>
      <c r="H31" s="10">
        <v>56784.24</v>
      </c>
      <c r="I31" s="35">
        <f t="shared" si="0"/>
        <v>0</v>
      </c>
      <c r="J31" s="36">
        <f t="shared" si="1"/>
        <v>56784.24</v>
      </c>
    </row>
    <row r="32" spans="1:10">
      <c r="A32" s="5" t="s">
        <v>105</v>
      </c>
      <c r="B32" s="6" t="s">
        <v>106</v>
      </c>
      <c r="C32" s="7" t="s">
        <v>107</v>
      </c>
      <c r="D32" s="6" t="s">
        <v>24</v>
      </c>
      <c r="E32" s="6" t="s">
        <v>25</v>
      </c>
      <c r="F32" s="8">
        <v>1</v>
      </c>
      <c r="G32" s="9">
        <v>2626.6</v>
      </c>
      <c r="H32" s="10">
        <v>2626.6</v>
      </c>
      <c r="I32" s="35">
        <f t="shared" si="0"/>
        <v>0</v>
      </c>
      <c r="J32" s="36">
        <f t="shared" si="1"/>
        <v>2626.6</v>
      </c>
    </row>
    <row r="33" spans="1:10" ht="20.100000000000001" customHeight="1">
      <c r="A33" s="3" t="s">
        <v>108</v>
      </c>
      <c r="B33" s="49" t="s">
        <v>109</v>
      </c>
      <c r="C33" s="49"/>
      <c r="D33" s="49"/>
      <c r="E33" s="49"/>
      <c r="F33" s="49"/>
      <c r="G33" s="49"/>
      <c r="H33" s="4">
        <v>347410.04</v>
      </c>
      <c r="I33" s="35">
        <f t="shared" si="0"/>
        <v>0</v>
      </c>
      <c r="J33" s="36">
        <f t="shared" si="1"/>
        <v>347410.04</v>
      </c>
    </row>
    <row r="34" spans="1:10" ht="20.100000000000001" customHeight="1">
      <c r="A34" s="3" t="s">
        <v>110</v>
      </c>
      <c r="B34" s="49" t="s">
        <v>111</v>
      </c>
      <c r="C34" s="49"/>
      <c r="D34" s="49"/>
      <c r="E34" s="49"/>
      <c r="F34" s="49"/>
      <c r="G34" s="49"/>
      <c r="H34" s="4">
        <v>194126.53</v>
      </c>
      <c r="I34" s="35">
        <f t="shared" si="0"/>
        <v>0</v>
      </c>
      <c r="J34" s="36">
        <f t="shared" si="1"/>
        <v>194126.53</v>
      </c>
    </row>
    <row r="35" spans="1:10" ht="20.100000000000001" customHeight="1">
      <c r="A35" s="3" t="s">
        <v>112</v>
      </c>
      <c r="B35" s="49" t="s">
        <v>113</v>
      </c>
      <c r="C35" s="49"/>
      <c r="D35" s="49"/>
      <c r="E35" s="49"/>
      <c r="F35" s="49"/>
      <c r="G35" s="49"/>
      <c r="H35" s="4">
        <v>82910.44</v>
      </c>
      <c r="I35" s="35">
        <f t="shared" si="0"/>
        <v>0</v>
      </c>
      <c r="J35" s="36">
        <f t="shared" si="1"/>
        <v>82910.44</v>
      </c>
    </row>
    <row r="36" spans="1:10" ht="24.75">
      <c r="A36" s="5" t="s">
        <v>114</v>
      </c>
      <c r="B36" s="6" t="s">
        <v>115</v>
      </c>
      <c r="C36" s="7" t="s">
        <v>116</v>
      </c>
      <c r="D36" s="6" t="s">
        <v>14</v>
      </c>
      <c r="E36" s="6" t="s">
        <v>15</v>
      </c>
      <c r="F36" s="8">
        <v>236.21</v>
      </c>
      <c r="G36" s="9">
        <v>78.08</v>
      </c>
      <c r="H36" s="10">
        <v>18443.28</v>
      </c>
      <c r="I36" s="35">
        <f t="shared" si="0"/>
        <v>0</v>
      </c>
      <c r="J36" s="36">
        <f t="shared" si="1"/>
        <v>18443.28</v>
      </c>
    </row>
    <row r="37" spans="1:10" ht="24.75">
      <c r="A37" s="5" t="s">
        <v>117</v>
      </c>
      <c r="B37" s="6" t="s">
        <v>118</v>
      </c>
      <c r="C37" s="7" t="s">
        <v>119</v>
      </c>
      <c r="D37" s="6" t="s">
        <v>14</v>
      </c>
      <c r="E37" s="6" t="s">
        <v>64</v>
      </c>
      <c r="F37" s="8">
        <v>21.94</v>
      </c>
      <c r="G37" s="9">
        <v>966.83</v>
      </c>
      <c r="H37" s="10">
        <v>21212.25</v>
      </c>
      <c r="I37" s="35">
        <f t="shared" si="0"/>
        <v>0</v>
      </c>
      <c r="J37" s="36">
        <f t="shared" si="1"/>
        <v>21212.25</v>
      </c>
    </row>
    <row r="38" spans="1:10" ht="16.5">
      <c r="A38" s="5" t="s">
        <v>120</v>
      </c>
      <c r="B38" s="6" t="s">
        <v>121</v>
      </c>
      <c r="C38" s="7" t="s">
        <v>122</v>
      </c>
      <c r="D38" s="6" t="s">
        <v>14</v>
      </c>
      <c r="E38" s="6" t="s">
        <v>96</v>
      </c>
      <c r="F38" s="8">
        <v>295.2</v>
      </c>
      <c r="G38" s="9">
        <v>21.55</v>
      </c>
      <c r="H38" s="10">
        <v>6361.56</v>
      </c>
      <c r="I38" s="35">
        <f t="shared" si="0"/>
        <v>0</v>
      </c>
      <c r="J38" s="36">
        <f t="shared" si="1"/>
        <v>6361.56</v>
      </c>
    </row>
    <row r="39" spans="1:10" ht="16.5">
      <c r="A39" s="5" t="s">
        <v>123</v>
      </c>
      <c r="B39" s="6" t="s">
        <v>124</v>
      </c>
      <c r="C39" s="7" t="s">
        <v>125</v>
      </c>
      <c r="D39" s="6" t="s">
        <v>14</v>
      </c>
      <c r="E39" s="6" t="s">
        <v>96</v>
      </c>
      <c r="F39" s="8">
        <v>12.8</v>
      </c>
      <c r="G39" s="9">
        <v>18.989999999999998</v>
      </c>
      <c r="H39" s="10">
        <v>243.07</v>
      </c>
      <c r="I39" s="35">
        <f t="shared" si="0"/>
        <v>0</v>
      </c>
      <c r="J39" s="36">
        <f t="shared" si="1"/>
        <v>243.07</v>
      </c>
    </row>
    <row r="40" spans="1:10" ht="24.75">
      <c r="A40" s="5" t="s">
        <v>126</v>
      </c>
      <c r="B40" s="6" t="s">
        <v>98</v>
      </c>
      <c r="C40" s="7" t="s">
        <v>99</v>
      </c>
      <c r="D40" s="6" t="s">
        <v>14</v>
      </c>
      <c r="E40" s="6" t="s">
        <v>96</v>
      </c>
      <c r="F40" s="8">
        <v>1949.2</v>
      </c>
      <c r="G40" s="9">
        <v>14.46</v>
      </c>
      <c r="H40" s="10">
        <v>28185.43</v>
      </c>
      <c r="I40" s="35">
        <f t="shared" si="0"/>
        <v>0</v>
      </c>
      <c r="J40" s="36">
        <f t="shared" si="1"/>
        <v>28185.43</v>
      </c>
    </row>
    <row r="41" spans="1:10" ht="16.5">
      <c r="A41" s="5" t="s">
        <v>127</v>
      </c>
      <c r="B41" s="6" t="s">
        <v>128</v>
      </c>
      <c r="C41" s="7" t="s">
        <v>129</v>
      </c>
      <c r="D41" s="6" t="s">
        <v>130</v>
      </c>
      <c r="E41" s="6" t="s">
        <v>131</v>
      </c>
      <c r="F41" s="8">
        <v>231.28</v>
      </c>
      <c r="G41" s="9">
        <v>36.6</v>
      </c>
      <c r="H41" s="10">
        <v>8464.85</v>
      </c>
      <c r="I41" s="35">
        <f t="shared" si="0"/>
        <v>0</v>
      </c>
      <c r="J41" s="36">
        <f t="shared" si="1"/>
        <v>8464.85</v>
      </c>
    </row>
    <row r="42" spans="1:10" ht="20.100000000000001" customHeight="1">
      <c r="A42" s="3" t="s">
        <v>132</v>
      </c>
      <c r="B42" s="49" t="s">
        <v>133</v>
      </c>
      <c r="C42" s="49"/>
      <c r="D42" s="49"/>
      <c r="E42" s="49"/>
      <c r="F42" s="49"/>
      <c r="G42" s="49"/>
      <c r="H42" s="4">
        <v>111216.09</v>
      </c>
      <c r="I42" s="35">
        <f t="shared" si="0"/>
        <v>0</v>
      </c>
      <c r="J42" s="36">
        <f t="shared" si="1"/>
        <v>111216.09</v>
      </c>
    </row>
    <row r="43" spans="1:10" ht="24.75">
      <c r="A43" s="5" t="s">
        <v>134</v>
      </c>
      <c r="B43" s="6" t="s">
        <v>135</v>
      </c>
      <c r="C43" s="7" t="s">
        <v>136</v>
      </c>
      <c r="D43" s="6" t="s">
        <v>14</v>
      </c>
      <c r="E43" s="6" t="s">
        <v>15</v>
      </c>
      <c r="F43" s="8">
        <v>363.28</v>
      </c>
      <c r="G43" s="9">
        <v>167.8</v>
      </c>
      <c r="H43" s="10">
        <v>60958.38</v>
      </c>
      <c r="I43" s="35">
        <f t="shared" si="0"/>
        <v>0</v>
      </c>
      <c r="J43" s="36">
        <f t="shared" si="1"/>
        <v>60958.38</v>
      </c>
    </row>
    <row r="44" spans="1:10" ht="24.75">
      <c r="A44" s="5" t="s">
        <v>137</v>
      </c>
      <c r="B44" s="6" t="s">
        <v>138</v>
      </c>
      <c r="C44" s="7" t="s">
        <v>139</v>
      </c>
      <c r="D44" s="6" t="s">
        <v>14</v>
      </c>
      <c r="E44" s="6" t="s">
        <v>64</v>
      </c>
      <c r="F44" s="8">
        <v>22.51</v>
      </c>
      <c r="G44" s="9">
        <v>896.14</v>
      </c>
      <c r="H44" s="10">
        <v>20172.11</v>
      </c>
      <c r="I44" s="35">
        <f t="shared" si="0"/>
        <v>0</v>
      </c>
      <c r="J44" s="36">
        <f t="shared" si="1"/>
        <v>20172.11</v>
      </c>
    </row>
    <row r="45" spans="1:10" ht="24.75">
      <c r="A45" s="5" t="s">
        <v>140</v>
      </c>
      <c r="B45" s="6" t="s">
        <v>141</v>
      </c>
      <c r="C45" s="7" t="s">
        <v>142</v>
      </c>
      <c r="D45" s="6" t="s">
        <v>14</v>
      </c>
      <c r="E45" s="6" t="s">
        <v>96</v>
      </c>
      <c r="F45" s="8">
        <v>572.4</v>
      </c>
      <c r="G45" s="9">
        <v>18.39</v>
      </c>
      <c r="H45" s="10">
        <v>10526.44</v>
      </c>
      <c r="I45" s="35">
        <f t="shared" si="0"/>
        <v>0</v>
      </c>
      <c r="J45" s="36">
        <f t="shared" si="1"/>
        <v>10526.44</v>
      </c>
    </row>
    <row r="46" spans="1:10" ht="24.75">
      <c r="A46" s="5" t="s">
        <v>143</v>
      </c>
      <c r="B46" s="6" t="s">
        <v>144</v>
      </c>
      <c r="C46" s="7" t="s">
        <v>145</v>
      </c>
      <c r="D46" s="6" t="s">
        <v>14</v>
      </c>
      <c r="E46" s="6" t="s">
        <v>96</v>
      </c>
      <c r="F46" s="8">
        <v>76.3</v>
      </c>
      <c r="G46" s="9">
        <v>16.690000000000001</v>
      </c>
      <c r="H46" s="10">
        <v>1273.45</v>
      </c>
      <c r="I46" s="35">
        <f t="shared" si="0"/>
        <v>0</v>
      </c>
      <c r="J46" s="36">
        <f t="shared" si="1"/>
        <v>1273.45</v>
      </c>
    </row>
    <row r="47" spans="1:10" ht="24.75">
      <c r="A47" s="5" t="s">
        <v>146</v>
      </c>
      <c r="B47" s="6" t="s">
        <v>147</v>
      </c>
      <c r="C47" s="7" t="s">
        <v>148</v>
      </c>
      <c r="D47" s="6" t="s">
        <v>14</v>
      </c>
      <c r="E47" s="6" t="s">
        <v>96</v>
      </c>
      <c r="F47" s="8">
        <v>1447.8</v>
      </c>
      <c r="G47" s="9">
        <v>12.63</v>
      </c>
      <c r="H47" s="10">
        <v>18285.71</v>
      </c>
      <c r="I47" s="35">
        <f t="shared" si="0"/>
        <v>0</v>
      </c>
      <c r="J47" s="36">
        <f t="shared" si="1"/>
        <v>18285.71</v>
      </c>
    </row>
    <row r="48" spans="1:10" ht="20.100000000000001" customHeight="1">
      <c r="A48" s="3" t="s">
        <v>149</v>
      </c>
      <c r="B48" s="49" t="s">
        <v>150</v>
      </c>
      <c r="C48" s="49"/>
      <c r="D48" s="49"/>
      <c r="E48" s="49"/>
      <c r="F48" s="49"/>
      <c r="G48" s="49"/>
      <c r="H48" s="4">
        <v>106750.08</v>
      </c>
      <c r="I48" s="35">
        <f t="shared" si="0"/>
        <v>0</v>
      </c>
      <c r="J48" s="36">
        <f t="shared" si="1"/>
        <v>106750.08</v>
      </c>
    </row>
    <row r="49" spans="1:10" ht="20.100000000000001" customHeight="1">
      <c r="A49" s="3" t="s">
        <v>151</v>
      </c>
      <c r="B49" s="49" t="s">
        <v>152</v>
      </c>
      <c r="C49" s="49"/>
      <c r="D49" s="49"/>
      <c r="E49" s="49"/>
      <c r="F49" s="49"/>
      <c r="G49" s="49"/>
      <c r="H49" s="4">
        <v>94798.63</v>
      </c>
      <c r="I49" s="35">
        <f t="shared" si="0"/>
        <v>0</v>
      </c>
      <c r="J49" s="36">
        <f t="shared" si="1"/>
        <v>94798.63</v>
      </c>
    </row>
    <row r="50" spans="1:10" ht="16.5">
      <c r="A50" s="5" t="s">
        <v>153</v>
      </c>
      <c r="B50" s="6" t="s">
        <v>154</v>
      </c>
      <c r="C50" s="7" t="s">
        <v>155</v>
      </c>
      <c r="D50" s="6" t="s">
        <v>14</v>
      </c>
      <c r="E50" s="6" t="s">
        <v>15</v>
      </c>
      <c r="F50" s="8">
        <v>7.52</v>
      </c>
      <c r="G50" s="9">
        <v>258.08</v>
      </c>
      <c r="H50" s="10">
        <v>1940.76</v>
      </c>
      <c r="I50" s="35">
        <f t="shared" si="0"/>
        <v>0</v>
      </c>
      <c r="J50" s="36">
        <f t="shared" si="1"/>
        <v>1940.76</v>
      </c>
    </row>
    <row r="51" spans="1:10">
      <c r="A51" s="5" t="s">
        <v>156</v>
      </c>
      <c r="B51" s="6" t="s">
        <v>157</v>
      </c>
      <c r="C51" s="7" t="s">
        <v>158</v>
      </c>
      <c r="D51" s="6" t="s">
        <v>159</v>
      </c>
      <c r="E51" s="6" t="s">
        <v>15</v>
      </c>
      <c r="F51" s="8">
        <v>339.11</v>
      </c>
      <c r="G51" s="9">
        <v>12.58</v>
      </c>
      <c r="H51" s="10">
        <v>4266</v>
      </c>
      <c r="I51" s="35">
        <f t="shared" si="0"/>
        <v>0</v>
      </c>
      <c r="J51" s="36">
        <f t="shared" si="1"/>
        <v>4266</v>
      </c>
    </row>
    <row r="52" spans="1:10" ht="24.75">
      <c r="A52" s="5" t="s">
        <v>160</v>
      </c>
      <c r="B52" s="6" t="s">
        <v>161</v>
      </c>
      <c r="C52" s="7" t="s">
        <v>162</v>
      </c>
      <c r="D52" s="6" t="s">
        <v>14</v>
      </c>
      <c r="E52" s="6" t="s">
        <v>64</v>
      </c>
      <c r="F52" s="8">
        <v>40.69</v>
      </c>
      <c r="G52" s="9">
        <v>836.6</v>
      </c>
      <c r="H52" s="10">
        <v>34041.25</v>
      </c>
      <c r="I52" s="35">
        <f t="shared" si="0"/>
        <v>0</v>
      </c>
      <c r="J52" s="36">
        <f t="shared" si="1"/>
        <v>34041.25</v>
      </c>
    </row>
    <row r="53" spans="1:10" ht="24.75">
      <c r="A53" s="5" t="s">
        <v>163</v>
      </c>
      <c r="B53" s="6" t="s">
        <v>164</v>
      </c>
      <c r="C53" s="7" t="s">
        <v>165</v>
      </c>
      <c r="D53" s="6" t="s">
        <v>14</v>
      </c>
      <c r="E53" s="6" t="s">
        <v>96</v>
      </c>
      <c r="F53" s="8">
        <v>1278</v>
      </c>
      <c r="G53" s="9">
        <v>17.7</v>
      </c>
      <c r="H53" s="10">
        <v>22620.6</v>
      </c>
      <c r="I53" s="35">
        <f t="shared" si="0"/>
        <v>0</v>
      </c>
      <c r="J53" s="36">
        <f t="shared" si="1"/>
        <v>22620.6</v>
      </c>
    </row>
    <row r="54" spans="1:10" ht="24.75">
      <c r="A54" s="5" t="s">
        <v>166</v>
      </c>
      <c r="B54" s="6" t="s">
        <v>167</v>
      </c>
      <c r="C54" s="7" t="s">
        <v>168</v>
      </c>
      <c r="D54" s="6" t="s">
        <v>14</v>
      </c>
      <c r="E54" s="6" t="s">
        <v>96</v>
      </c>
      <c r="F54" s="8">
        <v>1982</v>
      </c>
      <c r="G54" s="9">
        <v>16.11</v>
      </c>
      <c r="H54" s="10">
        <v>31930.02</v>
      </c>
      <c r="I54" s="35">
        <f t="shared" si="0"/>
        <v>0</v>
      </c>
      <c r="J54" s="36">
        <f t="shared" si="1"/>
        <v>31930.02</v>
      </c>
    </row>
    <row r="55" spans="1:10" ht="20.100000000000001" customHeight="1">
      <c r="A55" s="3" t="s">
        <v>169</v>
      </c>
      <c r="B55" s="49" t="s">
        <v>133</v>
      </c>
      <c r="C55" s="49"/>
      <c r="D55" s="49"/>
      <c r="E55" s="49"/>
      <c r="F55" s="49"/>
      <c r="G55" s="49"/>
      <c r="H55" s="4">
        <v>11951.45</v>
      </c>
      <c r="I55" s="35">
        <f t="shared" si="0"/>
        <v>0</v>
      </c>
      <c r="J55" s="36">
        <f t="shared" si="1"/>
        <v>11951.45</v>
      </c>
    </row>
    <row r="56" spans="1:10" ht="24.75">
      <c r="A56" s="5" t="s">
        <v>170</v>
      </c>
      <c r="B56" s="6" t="s">
        <v>171</v>
      </c>
      <c r="C56" s="7" t="s">
        <v>172</v>
      </c>
      <c r="D56" s="6" t="s">
        <v>14</v>
      </c>
      <c r="E56" s="6" t="s">
        <v>15</v>
      </c>
      <c r="F56" s="8">
        <v>23.15</v>
      </c>
      <c r="G56" s="9">
        <v>56.51</v>
      </c>
      <c r="H56" s="10">
        <v>1308.21</v>
      </c>
      <c r="I56" s="35">
        <f t="shared" si="0"/>
        <v>0</v>
      </c>
      <c r="J56" s="36">
        <f t="shared" si="1"/>
        <v>1308.21</v>
      </c>
    </row>
    <row r="57" spans="1:10" ht="24.75">
      <c r="A57" s="5" t="s">
        <v>173</v>
      </c>
      <c r="B57" s="6" t="s">
        <v>138</v>
      </c>
      <c r="C57" s="7" t="s">
        <v>139</v>
      </c>
      <c r="D57" s="6" t="s">
        <v>14</v>
      </c>
      <c r="E57" s="6" t="s">
        <v>64</v>
      </c>
      <c r="F57" s="8">
        <v>2.12</v>
      </c>
      <c r="G57" s="9">
        <v>896.14</v>
      </c>
      <c r="H57" s="10">
        <v>1899.82</v>
      </c>
      <c r="I57" s="35">
        <f t="shared" si="0"/>
        <v>0</v>
      </c>
      <c r="J57" s="36">
        <f t="shared" si="1"/>
        <v>1899.82</v>
      </c>
    </row>
    <row r="58" spans="1:10" ht="24.75">
      <c r="A58" s="5" t="s">
        <v>174</v>
      </c>
      <c r="B58" s="6" t="s">
        <v>164</v>
      </c>
      <c r="C58" s="7" t="s">
        <v>165</v>
      </c>
      <c r="D58" s="6" t="s">
        <v>14</v>
      </c>
      <c r="E58" s="6" t="s">
        <v>96</v>
      </c>
      <c r="F58" s="8">
        <v>75.099999999999994</v>
      </c>
      <c r="G58" s="9">
        <v>17.7</v>
      </c>
      <c r="H58" s="10">
        <v>1329.27</v>
      </c>
      <c r="I58" s="35">
        <f t="shared" si="0"/>
        <v>0</v>
      </c>
      <c r="J58" s="36">
        <f t="shared" si="1"/>
        <v>1329.27</v>
      </c>
    </row>
    <row r="59" spans="1:10" ht="24.75">
      <c r="A59" s="5" t="s">
        <v>175</v>
      </c>
      <c r="B59" s="6" t="s">
        <v>176</v>
      </c>
      <c r="C59" s="7" t="s">
        <v>177</v>
      </c>
      <c r="D59" s="6" t="s">
        <v>14</v>
      </c>
      <c r="E59" s="6" t="s">
        <v>15</v>
      </c>
      <c r="F59" s="8">
        <v>33.340000000000003</v>
      </c>
      <c r="G59" s="9">
        <v>222.38</v>
      </c>
      <c r="H59" s="10">
        <v>7414.15</v>
      </c>
      <c r="I59" s="35">
        <f t="shared" si="0"/>
        <v>0</v>
      </c>
      <c r="J59" s="36">
        <f t="shared" si="1"/>
        <v>7414.15</v>
      </c>
    </row>
    <row r="60" spans="1:10" ht="20.100000000000001" customHeight="1">
      <c r="A60" s="3" t="s">
        <v>178</v>
      </c>
      <c r="B60" s="49" t="s">
        <v>179</v>
      </c>
      <c r="C60" s="49"/>
      <c r="D60" s="49"/>
      <c r="E60" s="49"/>
      <c r="F60" s="49"/>
      <c r="G60" s="49"/>
      <c r="H60" s="4">
        <v>29392.43</v>
      </c>
      <c r="I60" s="35">
        <f t="shared" si="0"/>
        <v>0</v>
      </c>
      <c r="J60" s="36">
        <f t="shared" si="1"/>
        <v>29392.43</v>
      </c>
    </row>
    <row r="61" spans="1:10" ht="33">
      <c r="A61" s="5" t="s">
        <v>180</v>
      </c>
      <c r="B61" s="6" t="s">
        <v>181</v>
      </c>
      <c r="C61" s="7" t="s">
        <v>182</v>
      </c>
      <c r="D61" s="6" t="s">
        <v>14</v>
      </c>
      <c r="E61" s="6" t="s">
        <v>15</v>
      </c>
      <c r="F61" s="8">
        <v>126.6</v>
      </c>
      <c r="G61" s="9">
        <v>84.34</v>
      </c>
      <c r="H61" s="10">
        <v>10677.44</v>
      </c>
      <c r="I61" s="35">
        <f t="shared" si="0"/>
        <v>0</v>
      </c>
      <c r="J61" s="36">
        <f t="shared" si="1"/>
        <v>10677.44</v>
      </c>
    </row>
    <row r="62" spans="1:10" ht="16.5">
      <c r="A62" s="5" t="s">
        <v>183</v>
      </c>
      <c r="B62" s="6" t="s">
        <v>184</v>
      </c>
      <c r="C62" s="7" t="s">
        <v>185</v>
      </c>
      <c r="D62" s="6" t="s">
        <v>14</v>
      </c>
      <c r="E62" s="6" t="s">
        <v>64</v>
      </c>
      <c r="F62" s="8">
        <v>10.72</v>
      </c>
      <c r="G62" s="9">
        <v>896.09</v>
      </c>
      <c r="H62" s="10">
        <v>9606.08</v>
      </c>
      <c r="I62" s="35">
        <f t="shared" si="0"/>
        <v>0</v>
      </c>
      <c r="J62" s="36">
        <f t="shared" si="1"/>
        <v>9606.08</v>
      </c>
    </row>
    <row r="63" spans="1:10" ht="24.75">
      <c r="A63" s="5" t="s">
        <v>186</v>
      </c>
      <c r="B63" s="6" t="s">
        <v>141</v>
      </c>
      <c r="C63" s="7" t="s">
        <v>142</v>
      </c>
      <c r="D63" s="6" t="s">
        <v>14</v>
      </c>
      <c r="E63" s="6" t="s">
        <v>96</v>
      </c>
      <c r="F63" s="8">
        <v>164.7</v>
      </c>
      <c r="G63" s="9">
        <v>18.39</v>
      </c>
      <c r="H63" s="10">
        <v>3028.83</v>
      </c>
      <c r="I63" s="35">
        <f t="shared" si="0"/>
        <v>0</v>
      </c>
      <c r="J63" s="36">
        <f t="shared" si="1"/>
        <v>3028.83</v>
      </c>
    </row>
    <row r="64" spans="1:10" ht="24.75">
      <c r="A64" s="5" t="s">
        <v>187</v>
      </c>
      <c r="B64" s="6" t="s">
        <v>147</v>
      </c>
      <c r="C64" s="7" t="s">
        <v>148</v>
      </c>
      <c r="D64" s="6" t="s">
        <v>14</v>
      </c>
      <c r="E64" s="6" t="s">
        <v>96</v>
      </c>
      <c r="F64" s="8">
        <v>481.4</v>
      </c>
      <c r="G64" s="9">
        <v>12.63</v>
      </c>
      <c r="H64" s="10">
        <v>6080.08</v>
      </c>
      <c r="I64" s="35">
        <f t="shared" si="0"/>
        <v>0</v>
      </c>
      <c r="J64" s="36">
        <f t="shared" si="1"/>
        <v>6080.08</v>
      </c>
    </row>
    <row r="65" spans="1:10" ht="20.100000000000001" customHeight="1">
      <c r="A65" s="3" t="s">
        <v>188</v>
      </c>
      <c r="B65" s="49" t="s">
        <v>189</v>
      </c>
      <c r="C65" s="49"/>
      <c r="D65" s="49"/>
      <c r="E65" s="49"/>
      <c r="F65" s="49"/>
      <c r="G65" s="49"/>
      <c r="H65" s="4">
        <v>17141</v>
      </c>
      <c r="I65" s="35">
        <f t="shared" si="0"/>
        <v>0</v>
      </c>
      <c r="J65" s="36">
        <f t="shared" si="1"/>
        <v>17141</v>
      </c>
    </row>
    <row r="66" spans="1:10" ht="24.75">
      <c r="A66" s="5" t="s">
        <v>190</v>
      </c>
      <c r="B66" s="6" t="s">
        <v>135</v>
      </c>
      <c r="C66" s="7" t="s">
        <v>136</v>
      </c>
      <c r="D66" s="6" t="s">
        <v>14</v>
      </c>
      <c r="E66" s="6" t="s">
        <v>15</v>
      </c>
      <c r="F66" s="8">
        <v>55.92</v>
      </c>
      <c r="G66" s="9">
        <v>167.8</v>
      </c>
      <c r="H66" s="10">
        <v>9383.3799999999992</v>
      </c>
      <c r="I66" s="35">
        <f t="shared" si="0"/>
        <v>0</v>
      </c>
      <c r="J66" s="36">
        <f t="shared" si="1"/>
        <v>9383.3799999999992</v>
      </c>
    </row>
    <row r="67" spans="1:10" ht="24.75">
      <c r="A67" s="5" t="s">
        <v>191</v>
      </c>
      <c r="B67" s="6" t="s">
        <v>138</v>
      </c>
      <c r="C67" s="7" t="s">
        <v>139</v>
      </c>
      <c r="D67" s="6" t="s">
        <v>14</v>
      </c>
      <c r="E67" s="6" t="s">
        <v>64</v>
      </c>
      <c r="F67" s="8">
        <v>3.85</v>
      </c>
      <c r="G67" s="9">
        <v>896.14</v>
      </c>
      <c r="H67" s="10">
        <v>3450.14</v>
      </c>
      <c r="I67" s="35">
        <f t="shared" si="0"/>
        <v>0</v>
      </c>
      <c r="J67" s="36">
        <f t="shared" si="1"/>
        <v>3450.14</v>
      </c>
    </row>
    <row r="68" spans="1:10" ht="24.75">
      <c r="A68" s="5" t="s">
        <v>192</v>
      </c>
      <c r="B68" s="6" t="s">
        <v>141</v>
      </c>
      <c r="C68" s="7" t="s">
        <v>142</v>
      </c>
      <c r="D68" s="6" t="s">
        <v>14</v>
      </c>
      <c r="E68" s="6" t="s">
        <v>96</v>
      </c>
      <c r="F68" s="8">
        <v>68.599999999999994</v>
      </c>
      <c r="G68" s="9">
        <v>18.39</v>
      </c>
      <c r="H68" s="10">
        <v>1261.55</v>
      </c>
      <c r="I68" s="35">
        <f t="shared" si="0"/>
        <v>0</v>
      </c>
      <c r="J68" s="36">
        <f t="shared" si="1"/>
        <v>1261.55</v>
      </c>
    </row>
    <row r="69" spans="1:10" ht="24.75">
      <c r="A69" s="5" t="s">
        <v>193</v>
      </c>
      <c r="B69" s="6" t="s">
        <v>144</v>
      </c>
      <c r="C69" s="7" t="s">
        <v>145</v>
      </c>
      <c r="D69" s="6" t="s">
        <v>14</v>
      </c>
      <c r="E69" s="6" t="s">
        <v>96</v>
      </c>
      <c r="F69" s="8">
        <v>182.5</v>
      </c>
      <c r="G69" s="9">
        <v>16.690000000000001</v>
      </c>
      <c r="H69" s="10">
        <v>3045.93</v>
      </c>
      <c r="I69" s="35">
        <f t="shared" si="0"/>
        <v>0</v>
      </c>
      <c r="J69" s="36">
        <f t="shared" si="1"/>
        <v>3045.93</v>
      </c>
    </row>
    <row r="70" spans="1:10" ht="20.100000000000001" customHeight="1">
      <c r="A70" s="3" t="s">
        <v>194</v>
      </c>
      <c r="B70" s="49" t="s">
        <v>195</v>
      </c>
      <c r="C70" s="49"/>
      <c r="D70" s="49"/>
      <c r="E70" s="49"/>
      <c r="F70" s="49"/>
      <c r="G70" s="49"/>
      <c r="H70" s="4">
        <v>63081.19</v>
      </c>
      <c r="I70" s="35">
        <f t="shared" si="0"/>
        <v>0</v>
      </c>
      <c r="J70" s="36">
        <f t="shared" si="1"/>
        <v>63081.19</v>
      </c>
    </row>
    <row r="71" spans="1:10" ht="16.5">
      <c r="A71" s="5" t="s">
        <v>196</v>
      </c>
      <c r="B71" s="6" t="s">
        <v>197</v>
      </c>
      <c r="C71" s="7" t="s">
        <v>198</v>
      </c>
      <c r="D71" s="6" t="s">
        <v>14</v>
      </c>
      <c r="E71" s="6" t="s">
        <v>45</v>
      </c>
      <c r="F71" s="8">
        <v>212.53</v>
      </c>
      <c r="G71" s="9">
        <v>34.99</v>
      </c>
      <c r="H71" s="10">
        <v>7436.42</v>
      </c>
      <c r="I71" s="35">
        <f t="shared" si="0"/>
        <v>0</v>
      </c>
      <c r="J71" s="36">
        <f t="shared" si="1"/>
        <v>7436.42</v>
      </c>
    </row>
    <row r="72" spans="1:10" ht="24.75">
      <c r="A72" s="5" t="s">
        <v>199</v>
      </c>
      <c r="B72" s="6" t="s">
        <v>200</v>
      </c>
      <c r="C72" s="7" t="s">
        <v>201</v>
      </c>
      <c r="D72" s="6" t="s">
        <v>14</v>
      </c>
      <c r="E72" s="6" t="s">
        <v>15</v>
      </c>
      <c r="F72" s="8">
        <v>200.24</v>
      </c>
      <c r="G72" s="9">
        <v>103.55</v>
      </c>
      <c r="H72" s="10">
        <v>20734.849999999999</v>
      </c>
      <c r="I72" s="35">
        <f t="shared" si="0"/>
        <v>0</v>
      </c>
      <c r="J72" s="36">
        <f t="shared" si="1"/>
        <v>20734.849999999999</v>
      </c>
    </row>
    <row r="73" spans="1:10" ht="24.75">
      <c r="A73" s="5" t="s">
        <v>202</v>
      </c>
      <c r="B73" s="6" t="s">
        <v>203</v>
      </c>
      <c r="C73" s="7" t="s">
        <v>204</v>
      </c>
      <c r="D73" s="6" t="s">
        <v>14</v>
      </c>
      <c r="E73" s="6" t="s">
        <v>15</v>
      </c>
      <c r="F73" s="8">
        <v>284.39999999999998</v>
      </c>
      <c r="G73" s="9">
        <v>116.48</v>
      </c>
      <c r="H73" s="10">
        <v>33126.910000000003</v>
      </c>
      <c r="I73" s="35">
        <f t="shared" si="0"/>
        <v>0</v>
      </c>
      <c r="J73" s="36">
        <f t="shared" si="1"/>
        <v>33126.910000000003</v>
      </c>
    </row>
    <row r="74" spans="1:10" ht="33">
      <c r="A74" s="5" t="s">
        <v>205</v>
      </c>
      <c r="B74" s="6" t="s">
        <v>206</v>
      </c>
      <c r="C74" s="7" t="s">
        <v>207</v>
      </c>
      <c r="D74" s="6" t="s">
        <v>14</v>
      </c>
      <c r="E74" s="6" t="s">
        <v>15</v>
      </c>
      <c r="F74" s="8">
        <v>16.600000000000001</v>
      </c>
      <c r="G74" s="9">
        <v>107.41</v>
      </c>
      <c r="H74" s="10">
        <v>1783.01</v>
      </c>
      <c r="I74" s="35">
        <f t="shared" si="0"/>
        <v>0</v>
      </c>
      <c r="J74" s="36">
        <f t="shared" si="1"/>
        <v>1783.01</v>
      </c>
    </row>
    <row r="75" spans="1:10" ht="20.100000000000001" customHeight="1">
      <c r="A75" s="3" t="s">
        <v>208</v>
      </c>
      <c r="B75" s="49" t="s">
        <v>209</v>
      </c>
      <c r="C75" s="49"/>
      <c r="D75" s="49"/>
      <c r="E75" s="49"/>
      <c r="F75" s="49"/>
      <c r="G75" s="49"/>
      <c r="H75" s="4">
        <v>84616.99</v>
      </c>
      <c r="I75" s="35">
        <f t="shared" si="0"/>
        <v>0</v>
      </c>
      <c r="J75" s="36">
        <f t="shared" si="1"/>
        <v>84616.99</v>
      </c>
    </row>
    <row r="76" spans="1:10" ht="20.100000000000001" customHeight="1">
      <c r="A76" s="3" t="s">
        <v>210</v>
      </c>
      <c r="B76" s="49" t="s">
        <v>211</v>
      </c>
      <c r="C76" s="49"/>
      <c r="D76" s="49"/>
      <c r="E76" s="49"/>
      <c r="F76" s="49"/>
      <c r="G76" s="49"/>
      <c r="H76" s="4">
        <v>14891.09</v>
      </c>
      <c r="I76" s="35">
        <f t="shared" si="0"/>
        <v>0</v>
      </c>
      <c r="J76" s="36">
        <f t="shared" si="1"/>
        <v>14891.09</v>
      </c>
    </row>
    <row r="77" spans="1:10" ht="33">
      <c r="A77" s="5" t="s">
        <v>212</v>
      </c>
      <c r="B77" s="6" t="s">
        <v>213</v>
      </c>
      <c r="C77" s="7" t="s">
        <v>214</v>
      </c>
      <c r="D77" s="6" t="s">
        <v>14</v>
      </c>
      <c r="E77" s="6" t="s">
        <v>15</v>
      </c>
      <c r="F77" s="8">
        <v>96.84</v>
      </c>
      <c r="G77" s="9">
        <v>153.77000000000001</v>
      </c>
      <c r="H77" s="10">
        <v>14891.09</v>
      </c>
      <c r="I77" s="35">
        <f t="shared" si="0"/>
        <v>0</v>
      </c>
      <c r="J77" s="36">
        <f t="shared" si="1"/>
        <v>14891.09</v>
      </c>
    </row>
    <row r="78" spans="1:10" ht="20.100000000000001" customHeight="1">
      <c r="A78" s="3" t="s">
        <v>215</v>
      </c>
      <c r="B78" s="49" t="s">
        <v>216</v>
      </c>
      <c r="C78" s="49"/>
      <c r="D78" s="49"/>
      <c r="E78" s="49"/>
      <c r="F78" s="49"/>
      <c r="G78" s="49"/>
      <c r="H78" s="4">
        <v>69725.899999999994</v>
      </c>
      <c r="I78" s="35">
        <f t="shared" si="0"/>
        <v>0</v>
      </c>
      <c r="J78" s="36">
        <f t="shared" si="1"/>
        <v>69725.899999999994</v>
      </c>
    </row>
    <row r="79" spans="1:10" ht="16.5">
      <c r="A79" s="5" t="s">
        <v>217</v>
      </c>
      <c r="B79" s="6" t="s">
        <v>218</v>
      </c>
      <c r="C79" s="7" t="s">
        <v>219</v>
      </c>
      <c r="D79" s="6" t="s">
        <v>220</v>
      </c>
      <c r="E79" s="6" t="s">
        <v>15</v>
      </c>
      <c r="F79" s="8">
        <v>58.77</v>
      </c>
      <c r="G79" s="9">
        <v>1186.42</v>
      </c>
      <c r="H79" s="10">
        <v>69725.899999999994</v>
      </c>
      <c r="I79" s="35">
        <f t="shared" si="0"/>
        <v>0</v>
      </c>
      <c r="J79" s="36">
        <f t="shared" si="1"/>
        <v>69725.899999999994</v>
      </c>
    </row>
    <row r="80" spans="1:10" ht="20.100000000000001" customHeight="1">
      <c r="A80" s="3" t="s">
        <v>221</v>
      </c>
      <c r="B80" s="49" t="s">
        <v>222</v>
      </c>
      <c r="C80" s="49"/>
      <c r="D80" s="49"/>
      <c r="E80" s="49"/>
      <c r="F80" s="49"/>
      <c r="G80" s="49"/>
      <c r="H80" s="4">
        <v>201801.36</v>
      </c>
      <c r="I80" s="35">
        <f t="shared" si="0"/>
        <v>0</v>
      </c>
      <c r="J80" s="36">
        <f t="shared" si="1"/>
        <v>201801.36</v>
      </c>
    </row>
    <row r="81" spans="1:10" ht="20.100000000000001" customHeight="1">
      <c r="A81" s="3" t="s">
        <v>223</v>
      </c>
      <c r="B81" s="49" t="s">
        <v>224</v>
      </c>
      <c r="C81" s="49"/>
      <c r="D81" s="49"/>
      <c r="E81" s="49"/>
      <c r="F81" s="49"/>
      <c r="G81" s="49"/>
      <c r="H81" s="4">
        <v>42483.91</v>
      </c>
      <c r="I81" s="35">
        <f t="shared" si="0"/>
        <v>0</v>
      </c>
      <c r="J81" s="36">
        <f t="shared" si="1"/>
        <v>42483.91</v>
      </c>
    </row>
    <row r="82" spans="1:10" ht="24.75">
      <c r="A82" s="5" t="s">
        <v>225</v>
      </c>
      <c r="B82" s="6" t="s">
        <v>226</v>
      </c>
      <c r="C82" s="7" t="s">
        <v>227</v>
      </c>
      <c r="D82" s="6" t="s">
        <v>14</v>
      </c>
      <c r="E82" s="6" t="s">
        <v>15</v>
      </c>
      <c r="F82" s="8">
        <v>446.2</v>
      </c>
      <c r="G82" s="9">
        <v>5.8</v>
      </c>
      <c r="H82" s="10">
        <v>2587.96</v>
      </c>
      <c r="I82" s="35">
        <f t="shared" si="0"/>
        <v>0</v>
      </c>
      <c r="J82" s="36">
        <f t="shared" si="1"/>
        <v>2587.96</v>
      </c>
    </row>
    <row r="83" spans="1:10" ht="24.75">
      <c r="A83" s="5" t="s">
        <v>228</v>
      </c>
      <c r="B83" s="6" t="s">
        <v>229</v>
      </c>
      <c r="C83" s="7" t="s">
        <v>230</v>
      </c>
      <c r="D83" s="6" t="s">
        <v>14</v>
      </c>
      <c r="E83" s="6" t="s">
        <v>15</v>
      </c>
      <c r="F83" s="8">
        <v>349.15</v>
      </c>
      <c r="G83" s="9">
        <v>44.81</v>
      </c>
      <c r="H83" s="10">
        <v>15645.41</v>
      </c>
      <c r="I83" s="35">
        <f t="shared" si="0"/>
        <v>0</v>
      </c>
      <c r="J83" s="36">
        <f t="shared" si="1"/>
        <v>15645.41</v>
      </c>
    </row>
    <row r="84" spans="1:10" ht="24.75">
      <c r="A84" s="5" t="s">
        <v>231</v>
      </c>
      <c r="B84" s="6" t="s">
        <v>232</v>
      </c>
      <c r="C84" s="7" t="s">
        <v>233</v>
      </c>
      <c r="D84" s="6" t="s">
        <v>14</v>
      </c>
      <c r="E84" s="6" t="s">
        <v>15</v>
      </c>
      <c r="F84" s="8">
        <v>97.05</v>
      </c>
      <c r="G84" s="9">
        <v>40.74</v>
      </c>
      <c r="H84" s="10">
        <v>3953.82</v>
      </c>
      <c r="I84" s="35">
        <f t="shared" si="0"/>
        <v>0</v>
      </c>
      <c r="J84" s="36">
        <f t="shared" si="1"/>
        <v>3953.82</v>
      </c>
    </row>
    <row r="85" spans="1:10" ht="24.75">
      <c r="A85" s="5" t="s">
        <v>234</v>
      </c>
      <c r="B85" s="6" t="s">
        <v>235</v>
      </c>
      <c r="C85" s="7" t="s">
        <v>236</v>
      </c>
      <c r="D85" s="6" t="s">
        <v>14</v>
      </c>
      <c r="E85" s="6" t="s">
        <v>15</v>
      </c>
      <c r="F85" s="8">
        <v>97.05</v>
      </c>
      <c r="G85" s="9">
        <v>183.11</v>
      </c>
      <c r="H85" s="10">
        <v>17770.830000000002</v>
      </c>
      <c r="I85" s="35">
        <f t="shared" si="0"/>
        <v>0</v>
      </c>
      <c r="J85" s="36">
        <f t="shared" si="1"/>
        <v>17770.830000000002</v>
      </c>
    </row>
    <row r="86" spans="1:10" ht="24.75">
      <c r="A86" s="5" t="s">
        <v>237</v>
      </c>
      <c r="B86" s="6" t="s">
        <v>238</v>
      </c>
      <c r="C86" s="7" t="s">
        <v>239</v>
      </c>
      <c r="D86" s="6" t="s">
        <v>14</v>
      </c>
      <c r="E86" s="6" t="s">
        <v>15</v>
      </c>
      <c r="F86" s="8">
        <v>34.06</v>
      </c>
      <c r="G86" s="9">
        <v>20.79</v>
      </c>
      <c r="H86" s="10">
        <v>708.11</v>
      </c>
      <c r="I86" s="35">
        <f t="shared" si="0"/>
        <v>0</v>
      </c>
      <c r="J86" s="36">
        <f t="shared" si="1"/>
        <v>708.11</v>
      </c>
    </row>
    <row r="87" spans="1:10" ht="24.75">
      <c r="A87" s="5" t="s">
        <v>240</v>
      </c>
      <c r="B87" s="6" t="s">
        <v>241</v>
      </c>
      <c r="C87" s="7" t="s">
        <v>242</v>
      </c>
      <c r="D87" s="6" t="s">
        <v>14</v>
      </c>
      <c r="E87" s="6" t="s">
        <v>15</v>
      </c>
      <c r="F87" s="8">
        <v>34.06</v>
      </c>
      <c r="G87" s="9">
        <v>53.37</v>
      </c>
      <c r="H87" s="10">
        <v>1817.78</v>
      </c>
      <c r="I87" s="35">
        <f t="shared" si="0"/>
        <v>0</v>
      </c>
      <c r="J87" s="36">
        <f t="shared" si="1"/>
        <v>1817.78</v>
      </c>
    </row>
    <row r="88" spans="1:10" ht="20.100000000000001" customHeight="1">
      <c r="A88" s="3" t="s">
        <v>243</v>
      </c>
      <c r="B88" s="49" t="s">
        <v>244</v>
      </c>
      <c r="C88" s="49"/>
      <c r="D88" s="49"/>
      <c r="E88" s="49"/>
      <c r="F88" s="49"/>
      <c r="G88" s="49"/>
      <c r="H88" s="4">
        <v>159317.45000000001</v>
      </c>
      <c r="I88" s="35">
        <f t="shared" si="0"/>
        <v>0</v>
      </c>
      <c r="J88" s="36">
        <f t="shared" si="1"/>
        <v>159317.45000000001</v>
      </c>
    </row>
    <row r="89" spans="1:10" ht="24.75">
      <c r="A89" s="5" t="s">
        <v>245</v>
      </c>
      <c r="B89" s="6" t="s">
        <v>226</v>
      </c>
      <c r="C89" s="7" t="s">
        <v>227</v>
      </c>
      <c r="D89" s="6" t="s">
        <v>14</v>
      </c>
      <c r="E89" s="6" t="s">
        <v>15</v>
      </c>
      <c r="F89" s="8">
        <v>654.21</v>
      </c>
      <c r="G89" s="9">
        <v>5.8</v>
      </c>
      <c r="H89" s="10">
        <v>3794.42</v>
      </c>
      <c r="I89" s="35">
        <f t="shared" si="0"/>
        <v>0</v>
      </c>
      <c r="J89" s="36">
        <f t="shared" si="1"/>
        <v>3794.42</v>
      </c>
    </row>
    <row r="90" spans="1:10" ht="33">
      <c r="A90" s="5" t="s">
        <v>246</v>
      </c>
      <c r="B90" s="6" t="s">
        <v>247</v>
      </c>
      <c r="C90" s="7" t="s">
        <v>248</v>
      </c>
      <c r="D90" s="6" t="s">
        <v>14</v>
      </c>
      <c r="E90" s="6" t="s">
        <v>15</v>
      </c>
      <c r="F90" s="8">
        <v>654.21</v>
      </c>
      <c r="G90" s="9">
        <v>68.02</v>
      </c>
      <c r="H90" s="10">
        <v>44499.360000000001</v>
      </c>
      <c r="I90" s="35">
        <f t="shared" si="0"/>
        <v>0</v>
      </c>
      <c r="J90" s="36">
        <f t="shared" si="1"/>
        <v>44499.360000000001</v>
      </c>
    </row>
    <row r="91" spans="1:10" ht="24.75">
      <c r="A91" s="5" t="s">
        <v>249</v>
      </c>
      <c r="B91" s="6" t="s">
        <v>250</v>
      </c>
      <c r="C91" s="7" t="s">
        <v>251</v>
      </c>
      <c r="D91" s="6" t="s">
        <v>14</v>
      </c>
      <c r="E91" s="6" t="s">
        <v>15</v>
      </c>
      <c r="F91" s="8">
        <v>290.49</v>
      </c>
      <c r="G91" s="9">
        <v>362</v>
      </c>
      <c r="H91" s="10">
        <v>105157.38</v>
      </c>
      <c r="I91" s="35">
        <f t="shared" si="0"/>
        <v>0</v>
      </c>
      <c r="J91" s="36">
        <f t="shared" si="1"/>
        <v>105157.38</v>
      </c>
    </row>
    <row r="92" spans="1:10" ht="24.75">
      <c r="A92" s="5" t="s">
        <v>252</v>
      </c>
      <c r="B92" s="6" t="s">
        <v>253</v>
      </c>
      <c r="C92" s="7" t="s">
        <v>254</v>
      </c>
      <c r="D92" s="6" t="s">
        <v>19</v>
      </c>
      <c r="E92" s="6" t="s">
        <v>131</v>
      </c>
      <c r="F92" s="8">
        <v>13.5</v>
      </c>
      <c r="G92" s="9">
        <v>434.54</v>
      </c>
      <c r="H92" s="10">
        <v>5866.29</v>
      </c>
      <c r="I92" s="35">
        <f t="shared" si="0"/>
        <v>0</v>
      </c>
      <c r="J92" s="36">
        <f t="shared" si="1"/>
        <v>5866.29</v>
      </c>
    </row>
    <row r="93" spans="1:10" ht="20.100000000000001" customHeight="1">
      <c r="A93" s="3" t="s">
        <v>255</v>
      </c>
      <c r="B93" s="49" t="s">
        <v>256</v>
      </c>
      <c r="C93" s="49"/>
      <c r="D93" s="49"/>
      <c r="E93" s="49"/>
      <c r="F93" s="49"/>
      <c r="G93" s="49"/>
      <c r="H93" s="4">
        <v>103728.98</v>
      </c>
      <c r="I93" s="35">
        <f t="shared" si="0"/>
        <v>0</v>
      </c>
      <c r="J93" s="36">
        <f t="shared" si="1"/>
        <v>103728.98</v>
      </c>
    </row>
    <row r="94" spans="1:10" ht="33">
      <c r="A94" s="5" t="s">
        <v>257</v>
      </c>
      <c r="B94" s="6" t="s">
        <v>258</v>
      </c>
      <c r="C94" s="7" t="s">
        <v>259</v>
      </c>
      <c r="D94" s="6" t="s">
        <v>14</v>
      </c>
      <c r="E94" s="6" t="s">
        <v>15</v>
      </c>
      <c r="F94" s="8">
        <v>374.97</v>
      </c>
      <c r="G94" s="9">
        <v>67.56</v>
      </c>
      <c r="H94" s="10">
        <v>25332.97</v>
      </c>
      <c r="I94" s="35">
        <f t="shared" si="0"/>
        <v>0</v>
      </c>
      <c r="J94" s="36">
        <f t="shared" si="1"/>
        <v>25332.97</v>
      </c>
    </row>
    <row r="95" spans="1:10" ht="24.75">
      <c r="A95" s="5" t="s">
        <v>260</v>
      </c>
      <c r="B95" s="6" t="s">
        <v>235</v>
      </c>
      <c r="C95" s="7" t="s">
        <v>236</v>
      </c>
      <c r="D95" s="6" t="s">
        <v>14</v>
      </c>
      <c r="E95" s="6" t="s">
        <v>15</v>
      </c>
      <c r="F95" s="8">
        <v>374.97</v>
      </c>
      <c r="G95" s="9">
        <v>183.11</v>
      </c>
      <c r="H95" s="10">
        <v>68660.759999999995</v>
      </c>
      <c r="I95" s="35">
        <f t="shared" si="0"/>
        <v>0</v>
      </c>
      <c r="J95" s="36">
        <f t="shared" si="1"/>
        <v>68660.759999999995</v>
      </c>
    </row>
    <row r="96" spans="1:10" ht="24.75">
      <c r="A96" s="5" t="s">
        <v>261</v>
      </c>
      <c r="B96" s="6" t="s">
        <v>262</v>
      </c>
      <c r="C96" s="7" t="s">
        <v>263</v>
      </c>
      <c r="D96" s="6" t="s">
        <v>264</v>
      </c>
      <c r="E96" s="6" t="s">
        <v>45</v>
      </c>
      <c r="F96" s="8">
        <v>165.66</v>
      </c>
      <c r="G96" s="9">
        <v>51.99</v>
      </c>
      <c r="H96" s="10">
        <v>8612.66</v>
      </c>
      <c r="I96" s="35">
        <f t="shared" si="0"/>
        <v>0</v>
      </c>
      <c r="J96" s="36">
        <f t="shared" si="1"/>
        <v>8612.66</v>
      </c>
    </row>
    <row r="97" spans="1:10" ht="16.5">
      <c r="A97" s="5" t="s">
        <v>265</v>
      </c>
      <c r="B97" s="6" t="s">
        <v>266</v>
      </c>
      <c r="C97" s="7" t="s">
        <v>267</v>
      </c>
      <c r="D97" s="6" t="s">
        <v>14</v>
      </c>
      <c r="E97" s="6" t="s">
        <v>15</v>
      </c>
      <c r="F97" s="8">
        <v>17.850000000000001</v>
      </c>
      <c r="G97" s="9">
        <v>62.89</v>
      </c>
      <c r="H97" s="10">
        <v>1122.5899999999999</v>
      </c>
      <c r="I97" s="35">
        <f t="shared" si="0"/>
        <v>0</v>
      </c>
      <c r="J97" s="36">
        <f t="shared" si="1"/>
        <v>1122.5899999999999</v>
      </c>
    </row>
    <row r="98" spans="1:10" ht="20.100000000000001" customHeight="1">
      <c r="A98" s="3" t="s">
        <v>268</v>
      </c>
      <c r="B98" s="49" t="s">
        <v>269</v>
      </c>
      <c r="C98" s="49"/>
      <c r="D98" s="49"/>
      <c r="E98" s="49"/>
      <c r="F98" s="49"/>
      <c r="G98" s="49"/>
      <c r="H98" s="4">
        <v>8437.07</v>
      </c>
      <c r="I98" s="35">
        <f t="shared" si="0"/>
        <v>0</v>
      </c>
      <c r="J98" s="36">
        <f t="shared" si="1"/>
        <v>8437.07</v>
      </c>
    </row>
    <row r="99" spans="1:10" ht="16.5">
      <c r="A99" s="5" t="s">
        <v>270</v>
      </c>
      <c r="B99" s="6" t="s">
        <v>271</v>
      </c>
      <c r="C99" s="7" t="s">
        <v>272</v>
      </c>
      <c r="D99" s="6" t="s">
        <v>14</v>
      </c>
      <c r="E99" s="6" t="s">
        <v>45</v>
      </c>
      <c r="F99" s="8">
        <v>6.25</v>
      </c>
      <c r="G99" s="9">
        <v>151.08000000000001</v>
      </c>
      <c r="H99" s="10">
        <v>944.25</v>
      </c>
      <c r="I99" s="35">
        <f t="shared" si="0"/>
        <v>0</v>
      </c>
      <c r="J99" s="36">
        <f t="shared" si="1"/>
        <v>944.25</v>
      </c>
    </row>
    <row r="100" spans="1:10" ht="24.75">
      <c r="A100" s="5" t="s">
        <v>273</v>
      </c>
      <c r="B100" s="6" t="s">
        <v>274</v>
      </c>
      <c r="C100" s="7" t="s">
        <v>275</v>
      </c>
      <c r="D100" s="6" t="s">
        <v>14</v>
      </c>
      <c r="E100" s="6" t="s">
        <v>45</v>
      </c>
      <c r="F100" s="8">
        <v>41.85</v>
      </c>
      <c r="G100" s="9">
        <v>179.04</v>
      </c>
      <c r="H100" s="10">
        <v>7492.82</v>
      </c>
      <c r="I100" s="35">
        <f t="shared" si="0"/>
        <v>0</v>
      </c>
      <c r="J100" s="36">
        <f t="shared" si="1"/>
        <v>7492.82</v>
      </c>
    </row>
    <row r="101" spans="1:10" ht="20.100000000000001" customHeight="1">
      <c r="A101" s="3" t="s">
        <v>276</v>
      </c>
      <c r="B101" s="49" t="s">
        <v>277</v>
      </c>
      <c r="C101" s="49"/>
      <c r="D101" s="49"/>
      <c r="E101" s="49"/>
      <c r="F101" s="49"/>
      <c r="G101" s="49"/>
      <c r="H101" s="4">
        <v>100555.77</v>
      </c>
      <c r="I101" s="35">
        <f t="shared" si="0"/>
        <v>0</v>
      </c>
      <c r="J101" s="36">
        <f t="shared" si="1"/>
        <v>100555.77</v>
      </c>
    </row>
    <row r="102" spans="1:10" ht="20.100000000000001" customHeight="1">
      <c r="A102" s="3" t="s">
        <v>278</v>
      </c>
      <c r="B102" s="49" t="s">
        <v>279</v>
      </c>
      <c r="C102" s="49"/>
      <c r="D102" s="49"/>
      <c r="E102" s="49"/>
      <c r="F102" s="49"/>
      <c r="G102" s="49"/>
      <c r="H102" s="4">
        <v>53754.53</v>
      </c>
      <c r="I102" s="35">
        <f t="shared" si="0"/>
        <v>0</v>
      </c>
      <c r="J102" s="36">
        <f t="shared" si="1"/>
        <v>53754.53</v>
      </c>
    </row>
    <row r="103" spans="1:10" ht="24.75">
      <c r="A103" s="5" t="s">
        <v>280</v>
      </c>
      <c r="B103" s="6" t="s">
        <v>281</v>
      </c>
      <c r="C103" s="7" t="s">
        <v>282</v>
      </c>
      <c r="D103" s="6" t="s">
        <v>14</v>
      </c>
      <c r="E103" s="6" t="s">
        <v>45</v>
      </c>
      <c r="F103" s="8">
        <v>70.2</v>
      </c>
      <c r="G103" s="9">
        <v>45.98</v>
      </c>
      <c r="H103" s="10">
        <v>3227.8</v>
      </c>
      <c r="I103" s="35">
        <f t="shared" si="0"/>
        <v>0</v>
      </c>
      <c r="J103" s="36">
        <f t="shared" si="1"/>
        <v>3227.8</v>
      </c>
    </row>
    <row r="104" spans="1:10" ht="24.75">
      <c r="A104" s="5" t="s">
        <v>283</v>
      </c>
      <c r="B104" s="6" t="s">
        <v>284</v>
      </c>
      <c r="C104" s="7" t="s">
        <v>285</v>
      </c>
      <c r="D104" s="6" t="s">
        <v>14</v>
      </c>
      <c r="E104" s="6" t="s">
        <v>15</v>
      </c>
      <c r="F104" s="8">
        <v>2.54</v>
      </c>
      <c r="G104" s="9">
        <v>1086.3499999999999</v>
      </c>
      <c r="H104" s="10">
        <v>2759.33</v>
      </c>
      <c r="I104" s="35">
        <f t="shared" si="0"/>
        <v>0</v>
      </c>
      <c r="J104" s="36">
        <f t="shared" si="1"/>
        <v>2759.33</v>
      </c>
    </row>
    <row r="105" spans="1:10" ht="33">
      <c r="A105" s="5" t="s">
        <v>286</v>
      </c>
      <c r="B105" s="6" t="s">
        <v>284</v>
      </c>
      <c r="C105" s="7" t="s">
        <v>287</v>
      </c>
      <c r="D105" s="6" t="s">
        <v>14</v>
      </c>
      <c r="E105" s="6" t="s">
        <v>15</v>
      </c>
      <c r="F105" s="8">
        <v>13.09</v>
      </c>
      <c r="G105" s="9">
        <v>1086.3499999999999</v>
      </c>
      <c r="H105" s="10">
        <v>14220.32</v>
      </c>
      <c r="I105" s="35">
        <f t="shared" si="0"/>
        <v>0</v>
      </c>
      <c r="J105" s="36">
        <f t="shared" si="1"/>
        <v>14220.32</v>
      </c>
    </row>
    <row r="106" spans="1:10" ht="16.5">
      <c r="A106" s="5" t="s">
        <v>288</v>
      </c>
      <c r="B106" s="6" t="s">
        <v>289</v>
      </c>
      <c r="C106" s="7" t="s">
        <v>290</v>
      </c>
      <c r="D106" s="6" t="s">
        <v>291</v>
      </c>
      <c r="E106" s="6" t="s">
        <v>34</v>
      </c>
      <c r="F106" s="8">
        <v>21.78</v>
      </c>
      <c r="G106" s="9">
        <v>1386.36</v>
      </c>
      <c r="H106" s="10">
        <v>30194.92</v>
      </c>
      <c r="I106" s="35">
        <f t="shared" si="0"/>
        <v>0</v>
      </c>
      <c r="J106" s="36">
        <f t="shared" si="1"/>
        <v>30194.92</v>
      </c>
    </row>
    <row r="107" spans="1:10" ht="16.5">
      <c r="A107" s="5" t="s">
        <v>292</v>
      </c>
      <c r="B107" s="6" t="s">
        <v>293</v>
      </c>
      <c r="C107" s="7" t="s">
        <v>294</v>
      </c>
      <c r="D107" s="6" t="s">
        <v>14</v>
      </c>
      <c r="E107" s="6" t="s">
        <v>45</v>
      </c>
      <c r="F107" s="8">
        <v>112</v>
      </c>
      <c r="G107" s="9">
        <v>29.93</v>
      </c>
      <c r="H107" s="10">
        <v>3352.16</v>
      </c>
      <c r="I107" s="35">
        <f t="shared" si="0"/>
        <v>0</v>
      </c>
      <c r="J107" s="36">
        <f t="shared" si="1"/>
        <v>3352.16</v>
      </c>
    </row>
    <row r="108" spans="1:10" ht="20.100000000000001" customHeight="1">
      <c r="A108" s="3" t="s">
        <v>295</v>
      </c>
      <c r="B108" s="49" t="s">
        <v>296</v>
      </c>
      <c r="C108" s="49"/>
      <c r="D108" s="49"/>
      <c r="E108" s="49"/>
      <c r="F108" s="49"/>
      <c r="G108" s="49"/>
      <c r="H108" s="4">
        <v>36366.28</v>
      </c>
      <c r="I108" s="35">
        <f t="shared" si="0"/>
        <v>0</v>
      </c>
      <c r="J108" s="36">
        <f t="shared" si="1"/>
        <v>36366.28</v>
      </c>
    </row>
    <row r="109" spans="1:10" ht="20.100000000000001" customHeight="1">
      <c r="A109" s="3" t="s">
        <v>297</v>
      </c>
      <c r="B109" s="49" t="s">
        <v>298</v>
      </c>
      <c r="C109" s="49"/>
      <c r="D109" s="49"/>
      <c r="E109" s="49"/>
      <c r="F109" s="49"/>
      <c r="G109" s="49"/>
      <c r="H109" s="4">
        <v>2562.67</v>
      </c>
      <c r="I109" s="35">
        <f t="shared" si="0"/>
        <v>0</v>
      </c>
      <c r="J109" s="36">
        <f t="shared" si="1"/>
        <v>2562.67</v>
      </c>
    </row>
    <row r="110" spans="1:10" ht="16.5">
      <c r="A110" s="5" t="s">
        <v>299</v>
      </c>
      <c r="B110" s="6" t="s">
        <v>300</v>
      </c>
      <c r="C110" s="7" t="s">
        <v>301</v>
      </c>
      <c r="D110" s="6" t="s">
        <v>14</v>
      </c>
      <c r="E110" s="6" t="s">
        <v>15</v>
      </c>
      <c r="F110" s="8">
        <v>3.78</v>
      </c>
      <c r="G110" s="9">
        <v>536.15</v>
      </c>
      <c r="H110" s="10">
        <v>2026.65</v>
      </c>
      <c r="I110" s="35">
        <f t="shared" si="0"/>
        <v>0</v>
      </c>
      <c r="J110" s="36">
        <f t="shared" si="1"/>
        <v>2026.65</v>
      </c>
    </row>
    <row r="111" spans="1:10" ht="24.75">
      <c r="A111" s="5" t="s">
        <v>302</v>
      </c>
      <c r="B111" s="6" t="s">
        <v>281</v>
      </c>
      <c r="C111" s="7" t="s">
        <v>282</v>
      </c>
      <c r="D111" s="6" t="s">
        <v>14</v>
      </c>
      <c r="E111" s="6" t="s">
        <v>45</v>
      </c>
      <c r="F111" s="8">
        <v>6</v>
      </c>
      <c r="G111" s="9">
        <v>45.98</v>
      </c>
      <c r="H111" s="10">
        <v>275.88</v>
      </c>
      <c r="I111" s="35">
        <f t="shared" si="0"/>
        <v>0</v>
      </c>
      <c r="J111" s="36">
        <f t="shared" si="1"/>
        <v>275.88</v>
      </c>
    </row>
    <row r="112" spans="1:10" ht="24.75">
      <c r="A112" s="5" t="s">
        <v>303</v>
      </c>
      <c r="B112" s="6" t="s">
        <v>304</v>
      </c>
      <c r="C112" s="7" t="s">
        <v>305</v>
      </c>
      <c r="D112" s="6" t="s">
        <v>14</v>
      </c>
      <c r="E112" s="6" t="s">
        <v>25</v>
      </c>
      <c r="F112" s="8">
        <v>1</v>
      </c>
      <c r="G112" s="9">
        <v>260.14</v>
      </c>
      <c r="H112" s="10">
        <v>260.14</v>
      </c>
      <c r="I112" s="35">
        <f t="shared" si="0"/>
        <v>0</v>
      </c>
      <c r="J112" s="36">
        <f t="shared" si="1"/>
        <v>260.14</v>
      </c>
    </row>
    <row r="113" spans="1:10" ht="20.100000000000001" customHeight="1">
      <c r="A113" s="3" t="s">
        <v>306</v>
      </c>
      <c r="B113" s="49" t="s">
        <v>307</v>
      </c>
      <c r="C113" s="49"/>
      <c r="D113" s="49"/>
      <c r="E113" s="49"/>
      <c r="F113" s="49"/>
      <c r="G113" s="49"/>
      <c r="H113" s="4">
        <v>5838.49</v>
      </c>
      <c r="I113" s="35">
        <f t="shared" si="0"/>
        <v>0</v>
      </c>
      <c r="J113" s="36">
        <f t="shared" si="1"/>
        <v>5838.49</v>
      </c>
    </row>
    <row r="114" spans="1:10" ht="41.25">
      <c r="A114" s="5" t="s">
        <v>308</v>
      </c>
      <c r="B114" s="6" t="s">
        <v>309</v>
      </c>
      <c r="C114" s="7" t="s">
        <v>310</v>
      </c>
      <c r="D114" s="6" t="s">
        <v>14</v>
      </c>
      <c r="E114" s="6" t="s">
        <v>25</v>
      </c>
      <c r="F114" s="8">
        <v>2</v>
      </c>
      <c r="G114" s="9">
        <v>1586.32</v>
      </c>
      <c r="H114" s="10">
        <v>3172.64</v>
      </c>
      <c r="I114" s="35">
        <f t="shared" si="0"/>
        <v>0</v>
      </c>
      <c r="J114" s="36">
        <f t="shared" si="1"/>
        <v>3172.64</v>
      </c>
    </row>
    <row r="115" spans="1:10">
      <c r="A115" s="5" t="s">
        <v>311</v>
      </c>
      <c r="B115" s="6" t="s">
        <v>312</v>
      </c>
      <c r="C115" s="7" t="s">
        <v>313</v>
      </c>
      <c r="D115" s="6" t="s">
        <v>159</v>
      </c>
      <c r="E115" s="6" t="s">
        <v>15</v>
      </c>
      <c r="F115" s="8">
        <v>1.44</v>
      </c>
      <c r="G115" s="9">
        <v>260.95</v>
      </c>
      <c r="H115" s="10">
        <v>375.77</v>
      </c>
      <c r="I115" s="35">
        <f t="shared" si="0"/>
        <v>0</v>
      </c>
      <c r="J115" s="36">
        <f t="shared" si="1"/>
        <v>375.77</v>
      </c>
    </row>
    <row r="116" spans="1:10" ht="16.5">
      <c r="A116" s="5" t="s">
        <v>314</v>
      </c>
      <c r="B116" s="6" t="s">
        <v>315</v>
      </c>
      <c r="C116" s="7" t="s">
        <v>316</v>
      </c>
      <c r="D116" s="6" t="s">
        <v>14</v>
      </c>
      <c r="E116" s="6" t="s">
        <v>25</v>
      </c>
      <c r="F116" s="8">
        <v>4</v>
      </c>
      <c r="G116" s="9">
        <v>572.52</v>
      </c>
      <c r="H116" s="10">
        <v>2290.08</v>
      </c>
      <c r="I116" s="35">
        <f t="shared" si="0"/>
        <v>0</v>
      </c>
      <c r="J116" s="36">
        <f t="shared" si="1"/>
        <v>2290.08</v>
      </c>
    </row>
    <row r="117" spans="1:10" ht="20.100000000000001" customHeight="1">
      <c r="A117" s="3" t="s">
        <v>317</v>
      </c>
      <c r="B117" s="49" t="s">
        <v>318</v>
      </c>
      <c r="C117" s="49"/>
      <c r="D117" s="49"/>
      <c r="E117" s="49"/>
      <c r="F117" s="49"/>
      <c r="G117" s="49"/>
      <c r="H117" s="4">
        <v>22666.12</v>
      </c>
      <c r="I117" s="35">
        <f t="shared" si="0"/>
        <v>0</v>
      </c>
      <c r="J117" s="36">
        <f t="shared" si="1"/>
        <v>22666.12</v>
      </c>
    </row>
    <row r="118" spans="1:10" ht="41.25">
      <c r="A118" s="5" t="s">
        <v>319</v>
      </c>
      <c r="B118" s="6" t="s">
        <v>320</v>
      </c>
      <c r="C118" s="7" t="s">
        <v>321</v>
      </c>
      <c r="D118" s="6" t="s">
        <v>14</v>
      </c>
      <c r="E118" s="6" t="s">
        <v>25</v>
      </c>
      <c r="F118" s="8">
        <v>7</v>
      </c>
      <c r="G118" s="9">
        <v>1800.92</v>
      </c>
      <c r="H118" s="10">
        <v>12606.44</v>
      </c>
      <c r="I118" s="35">
        <f t="shared" si="0"/>
        <v>0</v>
      </c>
      <c r="J118" s="36">
        <f t="shared" si="1"/>
        <v>12606.44</v>
      </c>
    </row>
    <row r="119" spans="1:10" ht="41.25">
      <c r="A119" s="5" t="s">
        <v>322</v>
      </c>
      <c r="B119" s="6" t="s">
        <v>323</v>
      </c>
      <c r="C119" s="7" t="s">
        <v>324</v>
      </c>
      <c r="D119" s="6" t="s">
        <v>14</v>
      </c>
      <c r="E119" s="6" t="s">
        <v>25</v>
      </c>
      <c r="F119" s="8">
        <v>2</v>
      </c>
      <c r="G119" s="9">
        <v>1947.57</v>
      </c>
      <c r="H119" s="10">
        <v>3895.14</v>
      </c>
      <c r="I119" s="35">
        <f t="shared" si="0"/>
        <v>0</v>
      </c>
      <c r="J119" s="36">
        <f t="shared" si="1"/>
        <v>3895.14</v>
      </c>
    </row>
    <row r="120" spans="1:10" ht="16.5">
      <c r="A120" s="5" t="s">
        <v>325</v>
      </c>
      <c r="B120" s="6" t="s">
        <v>300</v>
      </c>
      <c r="C120" s="7" t="s">
        <v>326</v>
      </c>
      <c r="D120" s="6" t="s">
        <v>14</v>
      </c>
      <c r="E120" s="6" t="s">
        <v>15</v>
      </c>
      <c r="F120" s="8">
        <v>3.78</v>
      </c>
      <c r="G120" s="9">
        <v>536.15</v>
      </c>
      <c r="H120" s="10">
        <v>2026.65</v>
      </c>
      <c r="I120" s="35">
        <f t="shared" si="0"/>
        <v>0</v>
      </c>
      <c r="J120" s="36">
        <f t="shared" si="1"/>
        <v>2026.65</v>
      </c>
    </row>
    <row r="121" spans="1:10" ht="16.5">
      <c r="A121" s="5" t="s">
        <v>327</v>
      </c>
      <c r="B121" s="6" t="s">
        <v>300</v>
      </c>
      <c r="C121" s="7" t="s">
        <v>328</v>
      </c>
      <c r="D121" s="6" t="s">
        <v>14</v>
      </c>
      <c r="E121" s="6" t="s">
        <v>15</v>
      </c>
      <c r="F121" s="8">
        <v>2.94</v>
      </c>
      <c r="G121" s="9">
        <v>536.15</v>
      </c>
      <c r="H121" s="10">
        <v>1576.28</v>
      </c>
      <c r="I121" s="35">
        <f t="shared" si="0"/>
        <v>0</v>
      </c>
      <c r="J121" s="36">
        <f t="shared" si="1"/>
        <v>1576.28</v>
      </c>
    </row>
    <row r="122" spans="1:10" ht="16.5">
      <c r="A122" s="5" t="s">
        <v>329</v>
      </c>
      <c r="B122" s="6" t="s">
        <v>300</v>
      </c>
      <c r="C122" s="7" t="s">
        <v>330</v>
      </c>
      <c r="D122" s="6" t="s">
        <v>14</v>
      </c>
      <c r="E122" s="6" t="s">
        <v>15</v>
      </c>
      <c r="F122" s="8">
        <v>1.89</v>
      </c>
      <c r="G122" s="9">
        <v>536.15</v>
      </c>
      <c r="H122" s="10">
        <v>1013.32</v>
      </c>
      <c r="I122" s="35">
        <f t="shared" si="0"/>
        <v>0</v>
      </c>
      <c r="J122" s="36">
        <f t="shared" si="1"/>
        <v>1013.32</v>
      </c>
    </row>
    <row r="123" spans="1:10" ht="24.75">
      <c r="A123" s="5" t="s">
        <v>331</v>
      </c>
      <c r="B123" s="6" t="s">
        <v>304</v>
      </c>
      <c r="C123" s="7" t="s">
        <v>305</v>
      </c>
      <c r="D123" s="6" t="s">
        <v>14</v>
      </c>
      <c r="E123" s="6" t="s">
        <v>25</v>
      </c>
      <c r="F123" s="8">
        <v>3</v>
      </c>
      <c r="G123" s="9">
        <v>260.14</v>
      </c>
      <c r="H123" s="10">
        <v>780.42</v>
      </c>
      <c r="I123" s="35">
        <f t="shared" si="0"/>
        <v>0</v>
      </c>
      <c r="J123" s="36">
        <f t="shared" si="1"/>
        <v>780.42</v>
      </c>
    </row>
    <row r="124" spans="1:10" ht="24.75">
      <c r="A124" s="5" t="s">
        <v>332</v>
      </c>
      <c r="B124" s="6" t="s">
        <v>281</v>
      </c>
      <c r="C124" s="7" t="s">
        <v>282</v>
      </c>
      <c r="D124" s="6" t="s">
        <v>14</v>
      </c>
      <c r="E124" s="6" t="s">
        <v>45</v>
      </c>
      <c r="F124" s="8">
        <v>16.7</v>
      </c>
      <c r="G124" s="9">
        <v>45.98</v>
      </c>
      <c r="H124" s="10">
        <v>767.87</v>
      </c>
      <c r="I124" s="35">
        <f t="shared" si="0"/>
        <v>0</v>
      </c>
      <c r="J124" s="36">
        <f t="shared" si="1"/>
        <v>767.87</v>
      </c>
    </row>
    <row r="125" spans="1:10" ht="20.100000000000001" customHeight="1">
      <c r="A125" s="3" t="s">
        <v>333</v>
      </c>
      <c r="B125" s="49" t="s">
        <v>334</v>
      </c>
      <c r="C125" s="49"/>
      <c r="D125" s="49"/>
      <c r="E125" s="49"/>
      <c r="F125" s="49"/>
      <c r="G125" s="49"/>
      <c r="H125" s="4">
        <v>5299</v>
      </c>
      <c r="I125" s="35">
        <f t="shared" si="0"/>
        <v>0</v>
      </c>
      <c r="J125" s="36">
        <f t="shared" si="1"/>
        <v>5299</v>
      </c>
    </row>
    <row r="126" spans="1:10" ht="24.75">
      <c r="A126" s="5" t="s">
        <v>335</v>
      </c>
      <c r="B126" s="6" t="s">
        <v>336</v>
      </c>
      <c r="C126" s="7" t="s">
        <v>337</v>
      </c>
      <c r="D126" s="6" t="s">
        <v>14</v>
      </c>
      <c r="E126" s="6" t="s">
        <v>15</v>
      </c>
      <c r="F126" s="8">
        <v>5.12</v>
      </c>
      <c r="G126" s="9">
        <v>1034.96</v>
      </c>
      <c r="H126" s="10">
        <v>5299</v>
      </c>
      <c r="I126" s="35">
        <f t="shared" si="0"/>
        <v>0</v>
      </c>
      <c r="J126" s="36">
        <f t="shared" si="1"/>
        <v>5299</v>
      </c>
    </row>
    <row r="127" spans="1:10" ht="20.100000000000001" customHeight="1">
      <c r="A127" s="3" t="s">
        <v>338</v>
      </c>
      <c r="B127" s="49" t="s">
        <v>339</v>
      </c>
      <c r="C127" s="49"/>
      <c r="D127" s="49"/>
      <c r="E127" s="49"/>
      <c r="F127" s="49"/>
      <c r="G127" s="49"/>
      <c r="H127" s="4">
        <v>10434.959999999999</v>
      </c>
      <c r="I127" s="35">
        <f t="shared" si="0"/>
        <v>0</v>
      </c>
      <c r="J127" s="36">
        <f t="shared" si="1"/>
        <v>10434.959999999999</v>
      </c>
    </row>
    <row r="128" spans="1:10" ht="24.75">
      <c r="A128" s="5" t="s">
        <v>340</v>
      </c>
      <c r="B128" s="6" t="s">
        <v>341</v>
      </c>
      <c r="C128" s="7" t="s">
        <v>342</v>
      </c>
      <c r="D128" s="6" t="s">
        <v>14</v>
      </c>
      <c r="E128" s="6" t="s">
        <v>15</v>
      </c>
      <c r="F128" s="8">
        <v>6.6</v>
      </c>
      <c r="G128" s="9">
        <v>1194.58</v>
      </c>
      <c r="H128" s="10">
        <v>7884.23</v>
      </c>
      <c r="I128" s="35">
        <f t="shared" si="0"/>
        <v>0</v>
      </c>
      <c r="J128" s="36">
        <f t="shared" si="1"/>
        <v>7884.23</v>
      </c>
    </row>
    <row r="129" spans="1:10" ht="24.75">
      <c r="A129" s="5" t="s">
        <v>343</v>
      </c>
      <c r="B129" s="6" t="s">
        <v>341</v>
      </c>
      <c r="C129" s="7" t="s">
        <v>344</v>
      </c>
      <c r="D129" s="6" t="s">
        <v>14</v>
      </c>
      <c r="E129" s="6" t="s">
        <v>15</v>
      </c>
      <c r="F129" s="8">
        <v>1.5</v>
      </c>
      <c r="G129" s="9">
        <v>1194.58</v>
      </c>
      <c r="H129" s="10">
        <v>1791.87</v>
      </c>
      <c r="I129" s="35">
        <f t="shared" si="0"/>
        <v>0</v>
      </c>
      <c r="J129" s="36">
        <f t="shared" si="1"/>
        <v>1791.87</v>
      </c>
    </row>
    <row r="130" spans="1:10" ht="16.5">
      <c r="A130" s="5" t="s">
        <v>345</v>
      </c>
      <c r="B130" s="6" t="s">
        <v>346</v>
      </c>
      <c r="C130" s="7" t="s">
        <v>347</v>
      </c>
      <c r="D130" s="6" t="s">
        <v>14</v>
      </c>
      <c r="E130" s="6" t="s">
        <v>45</v>
      </c>
      <c r="F130" s="8">
        <v>28.2</v>
      </c>
      <c r="G130" s="9">
        <v>26.91</v>
      </c>
      <c r="H130" s="10">
        <v>758.86</v>
      </c>
      <c r="I130" s="35">
        <f t="shared" si="0"/>
        <v>0</v>
      </c>
      <c r="J130" s="36">
        <f t="shared" si="1"/>
        <v>758.86</v>
      </c>
    </row>
    <row r="131" spans="1:10" ht="20.100000000000001" customHeight="1">
      <c r="A131" s="3" t="s">
        <v>348</v>
      </c>
      <c r="B131" s="49" t="s">
        <v>349</v>
      </c>
      <c r="C131" s="49"/>
      <c r="D131" s="49"/>
      <c r="E131" s="49"/>
      <c r="F131" s="49"/>
      <c r="G131" s="49"/>
      <c r="H131" s="4">
        <v>160190.65</v>
      </c>
      <c r="I131" s="35">
        <f t="shared" si="0"/>
        <v>0</v>
      </c>
      <c r="J131" s="36">
        <f t="shared" si="1"/>
        <v>160190.65</v>
      </c>
    </row>
    <row r="132" spans="1:10" ht="24.75">
      <c r="A132" s="5" t="s">
        <v>350</v>
      </c>
      <c r="B132" s="6" t="s">
        <v>351</v>
      </c>
      <c r="C132" s="7" t="s">
        <v>352</v>
      </c>
      <c r="D132" s="6" t="s">
        <v>14</v>
      </c>
      <c r="E132" s="6" t="s">
        <v>15</v>
      </c>
      <c r="F132" s="8">
        <v>397.44</v>
      </c>
      <c r="G132" s="9">
        <v>14.54</v>
      </c>
      <c r="H132" s="10">
        <v>5778.78</v>
      </c>
      <c r="I132" s="35">
        <f t="shared" si="0"/>
        <v>0</v>
      </c>
      <c r="J132" s="36">
        <f t="shared" si="1"/>
        <v>5778.78</v>
      </c>
    </row>
    <row r="133" spans="1:10" ht="33">
      <c r="A133" s="5" t="s">
        <v>353</v>
      </c>
      <c r="B133" s="6" t="s">
        <v>354</v>
      </c>
      <c r="C133" s="7" t="s">
        <v>355</v>
      </c>
      <c r="D133" s="6" t="s">
        <v>14</v>
      </c>
      <c r="E133" s="6" t="s">
        <v>96</v>
      </c>
      <c r="F133" s="8">
        <v>1330.56</v>
      </c>
      <c r="G133" s="9">
        <v>19.329999999999998</v>
      </c>
      <c r="H133" s="10">
        <v>25719.72</v>
      </c>
      <c r="I133" s="35">
        <f t="shared" si="0"/>
        <v>0</v>
      </c>
      <c r="J133" s="36">
        <f t="shared" si="1"/>
        <v>25719.72</v>
      </c>
    </row>
    <row r="134" spans="1:10">
      <c r="A134" s="5" t="s">
        <v>356</v>
      </c>
      <c r="B134" s="6" t="s">
        <v>357</v>
      </c>
      <c r="C134" s="7" t="s">
        <v>358</v>
      </c>
      <c r="D134" s="6" t="s">
        <v>14</v>
      </c>
      <c r="E134" s="6" t="s">
        <v>96</v>
      </c>
      <c r="F134" s="8">
        <v>23.84</v>
      </c>
      <c r="G134" s="9">
        <v>12.83</v>
      </c>
      <c r="H134" s="10">
        <v>305.87</v>
      </c>
      <c r="I134" s="35">
        <f t="shared" si="0"/>
        <v>0</v>
      </c>
      <c r="J134" s="36">
        <f t="shared" si="1"/>
        <v>305.87</v>
      </c>
    </row>
    <row r="135" spans="1:10" ht="49.5">
      <c r="A135" s="5" t="s">
        <v>359</v>
      </c>
      <c r="B135" s="6" t="s">
        <v>360</v>
      </c>
      <c r="C135" s="7" t="s">
        <v>361</v>
      </c>
      <c r="D135" s="6" t="s">
        <v>14</v>
      </c>
      <c r="E135" s="6" t="s">
        <v>15</v>
      </c>
      <c r="F135" s="8">
        <v>397.44</v>
      </c>
      <c r="G135" s="9">
        <v>238.64</v>
      </c>
      <c r="H135" s="10">
        <v>94845.08</v>
      </c>
      <c r="I135" s="35">
        <f t="shared" si="0"/>
        <v>0</v>
      </c>
      <c r="J135" s="36">
        <f t="shared" si="1"/>
        <v>94845.08</v>
      </c>
    </row>
    <row r="136" spans="1:10" ht="24.75">
      <c r="A136" s="5" t="s">
        <v>362</v>
      </c>
      <c r="B136" s="6" t="s">
        <v>363</v>
      </c>
      <c r="C136" s="7" t="s">
        <v>364</v>
      </c>
      <c r="D136" s="6" t="s">
        <v>14</v>
      </c>
      <c r="E136" s="6" t="s">
        <v>25</v>
      </c>
      <c r="F136" s="8">
        <v>6</v>
      </c>
      <c r="G136" s="9">
        <v>3686.77</v>
      </c>
      <c r="H136" s="10">
        <v>22120.62</v>
      </c>
      <c r="I136" s="35">
        <f t="shared" si="0"/>
        <v>0</v>
      </c>
      <c r="J136" s="36">
        <f t="shared" si="1"/>
        <v>22120.62</v>
      </c>
    </row>
    <row r="137" spans="1:10" ht="16.5">
      <c r="A137" s="5" t="s">
        <v>365</v>
      </c>
      <c r="B137" s="6" t="s">
        <v>366</v>
      </c>
      <c r="C137" s="7" t="s">
        <v>367</v>
      </c>
      <c r="D137" s="6" t="s">
        <v>220</v>
      </c>
      <c r="E137" s="6" t="s">
        <v>45</v>
      </c>
      <c r="F137" s="8">
        <v>27</v>
      </c>
      <c r="G137" s="9">
        <v>67.06</v>
      </c>
      <c r="H137" s="10">
        <v>1810.62</v>
      </c>
      <c r="I137" s="35">
        <f t="shared" si="0"/>
        <v>0</v>
      </c>
      <c r="J137" s="36">
        <f t="shared" si="1"/>
        <v>1810.62</v>
      </c>
    </row>
    <row r="138" spans="1:10">
      <c r="A138" s="5" t="s">
        <v>368</v>
      </c>
      <c r="B138" s="6" t="s">
        <v>369</v>
      </c>
      <c r="C138" s="7" t="s">
        <v>370</v>
      </c>
      <c r="D138" s="6" t="s">
        <v>14</v>
      </c>
      <c r="E138" s="6" t="s">
        <v>96</v>
      </c>
      <c r="F138" s="8">
        <v>19.16</v>
      </c>
      <c r="G138" s="9">
        <v>11.28</v>
      </c>
      <c r="H138" s="10">
        <v>216.12</v>
      </c>
      <c r="I138" s="35">
        <f t="shared" si="0"/>
        <v>0</v>
      </c>
      <c r="J138" s="36">
        <f t="shared" si="1"/>
        <v>216.12</v>
      </c>
    </row>
    <row r="139" spans="1:10">
      <c r="A139" s="5" t="s">
        <v>371</v>
      </c>
      <c r="B139" s="6" t="s">
        <v>372</v>
      </c>
      <c r="C139" s="7" t="s">
        <v>373</v>
      </c>
      <c r="D139" s="6" t="s">
        <v>374</v>
      </c>
      <c r="E139" s="6" t="s">
        <v>45</v>
      </c>
      <c r="F139" s="8">
        <v>54</v>
      </c>
      <c r="G139" s="9">
        <v>173.96</v>
      </c>
      <c r="H139" s="10">
        <v>9393.84</v>
      </c>
      <c r="I139" s="35">
        <f t="shared" si="0"/>
        <v>0</v>
      </c>
      <c r="J139" s="36">
        <f t="shared" si="1"/>
        <v>9393.84</v>
      </c>
    </row>
    <row r="140" spans="1:10" ht="20.100000000000001" customHeight="1">
      <c r="A140" s="3" t="s">
        <v>375</v>
      </c>
      <c r="B140" s="49" t="s">
        <v>376</v>
      </c>
      <c r="C140" s="49"/>
      <c r="D140" s="49"/>
      <c r="E140" s="49"/>
      <c r="F140" s="49"/>
      <c r="G140" s="49"/>
      <c r="H140" s="4">
        <v>37316.01</v>
      </c>
      <c r="I140" s="35">
        <f t="shared" si="0"/>
        <v>0</v>
      </c>
      <c r="J140" s="36">
        <f t="shared" si="1"/>
        <v>37316.01</v>
      </c>
    </row>
    <row r="141" spans="1:10" ht="16.5">
      <c r="A141" s="5" t="s">
        <v>377</v>
      </c>
      <c r="B141" s="6" t="s">
        <v>378</v>
      </c>
      <c r="C141" s="7" t="s">
        <v>379</v>
      </c>
      <c r="D141" s="6" t="s">
        <v>14</v>
      </c>
      <c r="E141" s="6" t="s">
        <v>15</v>
      </c>
      <c r="F141" s="8">
        <v>340.91</v>
      </c>
      <c r="G141" s="9">
        <v>109.46</v>
      </c>
      <c r="H141" s="10">
        <v>37316.01</v>
      </c>
      <c r="I141" s="35">
        <f t="shared" si="0"/>
        <v>0</v>
      </c>
      <c r="J141" s="36">
        <f t="shared" si="1"/>
        <v>37316.01</v>
      </c>
    </row>
    <row r="142" spans="1:10" ht="20.100000000000001" customHeight="1">
      <c r="A142" s="3" t="s">
        <v>380</v>
      </c>
      <c r="B142" s="49" t="s">
        <v>381</v>
      </c>
      <c r="C142" s="49"/>
      <c r="D142" s="49"/>
      <c r="E142" s="49"/>
      <c r="F142" s="49"/>
      <c r="G142" s="49"/>
      <c r="H142" s="4">
        <v>45503.11</v>
      </c>
      <c r="I142" s="35">
        <f t="shared" si="0"/>
        <v>0</v>
      </c>
      <c r="J142" s="36">
        <f t="shared" si="1"/>
        <v>45503.11</v>
      </c>
    </row>
    <row r="143" spans="1:10" ht="20.100000000000001" customHeight="1">
      <c r="A143" s="3" t="s">
        <v>382</v>
      </c>
      <c r="B143" s="49" t="s">
        <v>383</v>
      </c>
      <c r="C143" s="49"/>
      <c r="D143" s="49"/>
      <c r="E143" s="49"/>
      <c r="F143" s="49"/>
      <c r="G143" s="49"/>
      <c r="H143" s="4">
        <v>19502.2</v>
      </c>
      <c r="I143" s="35">
        <f t="shared" si="0"/>
        <v>0</v>
      </c>
      <c r="J143" s="36">
        <f t="shared" si="1"/>
        <v>19502.2</v>
      </c>
    </row>
    <row r="144" spans="1:10" ht="16.5">
      <c r="A144" s="5" t="s">
        <v>384</v>
      </c>
      <c r="B144" s="6" t="s">
        <v>385</v>
      </c>
      <c r="C144" s="7" t="s">
        <v>386</v>
      </c>
      <c r="D144" s="6" t="s">
        <v>14</v>
      </c>
      <c r="E144" s="6" t="s">
        <v>15</v>
      </c>
      <c r="F144" s="8">
        <v>374.97</v>
      </c>
      <c r="G144" s="9">
        <v>26.15</v>
      </c>
      <c r="H144" s="10">
        <v>9805.4699999999993</v>
      </c>
      <c r="I144" s="35">
        <f t="shared" si="0"/>
        <v>0</v>
      </c>
      <c r="J144" s="36">
        <f t="shared" si="1"/>
        <v>9805.4699999999993</v>
      </c>
    </row>
    <row r="145" spans="1:10" ht="16.5">
      <c r="A145" s="5" t="s">
        <v>387</v>
      </c>
      <c r="B145" s="6" t="s">
        <v>388</v>
      </c>
      <c r="C145" s="7" t="s">
        <v>389</v>
      </c>
      <c r="D145" s="6" t="s">
        <v>14</v>
      </c>
      <c r="E145" s="6" t="s">
        <v>15</v>
      </c>
      <c r="F145" s="8">
        <v>374.97</v>
      </c>
      <c r="G145" s="9">
        <v>5.73</v>
      </c>
      <c r="H145" s="10">
        <v>2148.58</v>
      </c>
      <c r="I145" s="35">
        <f t="shared" si="0"/>
        <v>0</v>
      </c>
      <c r="J145" s="36">
        <f t="shared" si="1"/>
        <v>2148.58</v>
      </c>
    </row>
    <row r="146" spans="1:10" ht="16.5">
      <c r="A146" s="5" t="s">
        <v>390</v>
      </c>
      <c r="B146" s="6" t="s">
        <v>391</v>
      </c>
      <c r="C146" s="7" t="s">
        <v>392</v>
      </c>
      <c r="D146" s="6" t="s">
        <v>14</v>
      </c>
      <c r="E146" s="6" t="s">
        <v>15</v>
      </c>
      <c r="F146" s="8">
        <v>374.97</v>
      </c>
      <c r="G146" s="9">
        <v>20.13</v>
      </c>
      <c r="H146" s="10">
        <v>7548.15</v>
      </c>
      <c r="I146" s="35">
        <f t="shared" si="0"/>
        <v>0</v>
      </c>
      <c r="J146" s="36">
        <f t="shared" si="1"/>
        <v>7548.15</v>
      </c>
    </row>
    <row r="147" spans="1:10" ht="20.100000000000001" customHeight="1">
      <c r="A147" s="3" t="s">
        <v>393</v>
      </c>
      <c r="B147" s="49" t="s">
        <v>394</v>
      </c>
      <c r="C147" s="49"/>
      <c r="D147" s="49"/>
      <c r="E147" s="49"/>
      <c r="F147" s="49"/>
      <c r="G147" s="49"/>
      <c r="H147" s="4">
        <v>12824.28</v>
      </c>
      <c r="I147" s="35">
        <f t="shared" si="0"/>
        <v>0</v>
      </c>
      <c r="J147" s="36">
        <f t="shared" si="1"/>
        <v>12824.28</v>
      </c>
    </row>
    <row r="148" spans="1:10" ht="16.5">
      <c r="A148" s="5" t="s">
        <v>395</v>
      </c>
      <c r="B148" s="6" t="s">
        <v>396</v>
      </c>
      <c r="C148" s="7" t="s">
        <v>397</v>
      </c>
      <c r="D148" s="6" t="s">
        <v>14</v>
      </c>
      <c r="E148" s="6" t="s">
        <v>15</v>
      </c>
      <c r="F148" s="8">
        <v>349.15</v>
      </c>
      <c r="G148" s="9">
        <v>4.58</v>
      </c>
      <c r="H148" s="10">
        <v>1599.11</v>
      </c>
      <c r="I148" s="35">
        <f t="shared" si="0"/>
        <v>0</v>
      </c>
      <c r="J148" s="36">
        <f t="shared" si="1"/>
        <v>1599.11</v>
      </c>
    </row>
    <row r="149" spans="1:10" ht="16.5">
      <c r="A149" s="5" t="s">
        <v>398</v>
      </c>
      <c r="B149" s="6" t="s">
        <v>399</v>
      </c>
      <c r="C149" s="7" t="s">
        <v>400</v>
      </c>
      <c r="D149" s="6" t="s">
        <v>14</v>
      </c>
      <c r="E149" s="6" t="s">
        <v>15</v>
      </c>
      <c r="F149" s="8">
        <v>349.15</v>
      </c>
      <c r="G149" s="9">
        <v>14.81</v>
      </c>
      <c r="H149" s="10">
        <v>5170.91</v>
      </c>
      <c r="I149" s="35">
        <f t="shared" si="0"/>
        <v>0</v>
      </c>
      <c r="J149" s="36">
        <f t="shared" si="1"/>
        <v>5170.91</v>
      </c>
    </row>
    <row r="150" spans="1:10" ht="16.5">
      <c r="A150" s="5" t="s">
        <v>401</v>
      </c>
      <c r="B150" s="6" t="s">
        <v>402</v>
      </c>
      <c r="C150" s="7" t="s">
        <v>403</v>
      </c>
      <c r="D150" s="6" t="s">
        <v>14</v>
      </c>
      <c r="E150" s="6" t="s">
        <v>15</v>
      </c>
      <c r="F150" s="8">
        <v>349.15</v>
      </c>
      <c r="G150" s="9">
        <v>17.34</v>
      </c>
      <c r="H150" s="10">
        <v>6054.26</v>
      </c>
      <c r="I150" s="35">
        <f t="shared" si="0"/>
        <v>0</v>
      </c>
      <c r="J150" s="36">
        <f t="shared" si="1"/>
        <v>6054.26</v>
      </c>
    </row>
    <row r="151" spans="1:10" ht="20.100000000000001" customHeight="1">
      <c r="A151" s="3" t="s">
        <v>404</v>
      </c>
      <c r="B151" s="49" t="s">
        <v>405</v>
      </c>
      <c r="C151" s="49"/>
      <c r="D151" s="49"/>
      <c r="E151" s="49"/>
      <c r="F151" s="49"/>
      <c r="G151" s="49"/>
      <c r="H151" s="4">
        <v>12364.8</v>
      </c>
      <c r="I151" s="35">
        <f t="shared" si="0"/>
        <v>0</v>
      </c>
      <c r="J151" s="36">
        <f t="shared" si="1"/>
        <v>12364.8</v>
      </c>
    </row>
    <row r="152" spans="1:10" ht="33">
      <c r="A152" s="5" t="s">
        <v>406</v>
      </c>
      <c r="B152" s="6" t="s">
        <v>407</v>
      </c>
      <c r="C152" s="7" t="s">
        <v>408</v>
      </c>
      <c r="D152" s="6" t="s">
        <v>14</v>
      </c>
      <c r="E152" s="6" t="s">
        <v>29</v>
      </c>
      <c r="F152" s="8">
        <v>2</v>
      </c>
      <c r="G152" s="9">
        <v>943.93</v>
      </c>
      <c r="H152" s="10">
        <v>1887.86</v>
      </c>
      <c r="I152" s="35">
        <f t="shared" si="0"/>
        <v>0</v>
      </c>
      <c r="J152" s="36">
        <f t="shared" si="1"/>
        <v>1887.86</v>
      </c>
    </row>
    <row r="153" spans="1:10" ht="24.75">
      <c r="A153" s="5" t="s">
        <v>409</v>
      </c>
      <c r="B153" s="6" t="s">
        <v>410</v>
      </c>
      <c r="C153" s="7" t="s">
        <v>411</v>
      </c>
      <c r="D153" s="6" t="s">
        <v>14</v>
      </c>
      <c r="E153" s="6" t="s">
        <v>15</v>
      </c>
      <c r="F153" s="8">
        <v>363.73</v>
      </c>
      <c r="G153" s="9">
        <v>5.1100000000000003</v>
      </c>
      <c r="H153" s="10">
        <v>1858.66</v>
      </c>
      <c r="I153" s="35">
        <f t="shared" si="0"/>
        <v>0</v>
      </c>
      <c r="J153" s="36">
        <f t="shared" si="1"/>
        <v>1858.66</v>
      </c>
    </row>
    <row r="154" spans="1:10" ht="24.75">
      <c r="A154" s="5" t="s">
        <v>412</v>
      </c>
      <c r="B154" s="6" t="s">
        <v>413</v>
      </c>
      <c r="C154" s="7" t="s">
        <v>414</v>
      </c>
      <c r="D154" s="6" t="s">
        <v>14</v>
      </c>
      <c r="E154" s="6" t="s">
        <v>15</v>
      </c>
      <c r="F154" s="8">
        <v>363.73</v>
      </c>
      <c r="G154" s="9">
        <v>19.46</v>
      </c>
      <c r="H154" s="10">
        <v>7078.19</v>
      </c>
      <c r="I154" s="35">
        <f t="shared" si="0"/>
        <v>0</v>
      </c>
      <c r="J154" s="36">
        <f t="shared" si="1"/>
        <v>7078.19</v>
      </c>
    </row>
    <row r="155" spans="1:10" ht="24.75">
      <c r="A155" s="5" t="s">
        <v>415</v>
      </c>
      <c r="B155" s="6" t="s">
        <v>416</v>
      </c>
      <c r="C155" s="7" t="s">
        <v>417</v>
      </c>
      <c r="D155" s="6" t="s">
        <v>14</v>
      </c>
      <c r="E155" s="6" t="s">
        <v>15</v>
      </c>
      <c r="F155" s="8">
        <v>44.55</v>
      </c>
      <c r="G155" s="9">
        <v>6.44</v>
      </c>
      <c r="H155" s="10">
        <v>286.89999999999998</v>
      </c>
      <c r="I155" s="35">
        <f t="shared" si="0"/>
        <v>0</v>
      </c>
      <c r="J155" s="36">
        <f t="shared" si="1"/>
        <v>286.89999999999998</v>
      </c>
    </row>
    <row r="156" spans="1:10" ht="24.75">
      <c r="A156" s="5" t="s">
        <v>418</v>
      </c>
      <c r="B156" s="6" t="s">
        <v>419</v>
      </c>
      <c r="C156" s="7" t="s">
        <v>420</v>
      </c>
      <c r="D156" s="6" t="s">
        <v>14</v>
      </c>
      <c r="E156" s="6" t="s">
        <v>15</v>
      </c>
      <c r="F156" s="8">
        <v>44.55</v>
      </c>
      <c r="G156" s="9">
        <v>28.13</v>
      </c>
      <c r="H156" s="10">
        <v>1253.19</v>
      </c>
      <c r="I156" s="35">
        <f t="shared" si="0"/>
        <v>0</v>
      </c>
      <c r="J156" s="36">
        <f t="shared" si="1"/>
        <v>1253.19</v>
      </c>
    </row>
    <row r="157" spans="1:10" ht="20.100000000000001" customHeight="1">
      <c r="A157" s="3" t="s">
        <v>421</v>
      </c>
      <c r="B157" s="49" t="s">
        <v>422</v>
      </c>
      <c r="C157" s="49"/>
      <c r="D157" s="49"/>
      <c r="E157" s="49"/>
      <c r="F157" s="49"/>
      <c r="G157" s="49"/>
      <c r="H157" s="4">
        <v>811.83</v>
      </c>
      <c r="I157" s="35">
        <f t="shared" si="0"/>
        <v>0</v>
      </c>
      <c r="J157" s="36">
        <f t="shared" si="1"/>
        <v>811.83</v>
      </c>
    </row>
    <row r="158" spans="1:10" ht="16.5">
      <c r="A158" s="5" t="s">
        <v>423</v>
      </c>
      <c r="B158" s="6" t="s">
        <v>424</v>
      </c>
      <c r="C158" s="7" t="s">
        <v>425</v>
      </c>
      <c r="D158" s="6" t="s">
        <v>14</v>
      </c>
      <c r="E158" s="6" t="s">
        <v>15</v>
      </c>
      <c r="F158" s="8">
        <v>38.64</v>
      </c>
      <c r="G158" s="9">
        <v>21.01</v>
      </c>
      <c r="H158" s="10">
        <v>811.83</v>
      </c>
      <c r="I158" s="35">
        <f t="shared" si="0"/>
        <v>0</v>
      </c>
      <c r="J158" s="36">
        <f t="shared" si="1"/>
        <v>811.83</v>
      </c>
    </row>
    <row r="159" spans="1:10" ht="20.100000000000001" customHeight="1">
      <c r="A159" s="3" t="s">
        <v>426</v>
      </c>
      <c r="B159" s="49" t="s">
        <v>427</v>
      </c>
      <c r="C159" s="49"/>
      <c r="D159" s="49"/>
      <c r="E159" s="49"/>
      <c r="F159" s="49"/>
      <c r="G159" s="49"/>
      <c r="H159" s="4">
        <v>214100.31</v>
      </c>
      <c r="I159" s="35">
        <f t="shared" si="0"/>
        <v>0</v>
      </c>
      <c r="J159" s="36">
        <f t="shared" si="1"/>
        <v>214100.31</v>
      </c>
    </row>
    <row r="160" spans="1:10" ht="20.100000000000001" customHeight="1">
      <c r="A160" s="3" t="s">
        <v>428</v>
      </c>
      <c r="B160" s="49" t="s">
        <v>429</v>
      </c>
      <c r="C160" s="49"/>
      <c r="D160" s="49"/>
      <c r="E160" s="49"/>
      <c r="F160" s="49"/>
      <c r="G160" s="49"/>
      <c r="H160" s="4">
        <v>68917.52</v>
      </c>
      <c r="I160" s="35">
        <f t="shared" si="0"/>
        <v>0</v>
      </c>
      <c r="J160" s="36">
        <f t="shared" si="1"/>
        <v>68917.52</v>
      </c>
    </row>
    <row r="161" spans="1:10" ht="24.75">
      <c r="A161" s="5" t="s">
        <v>430</v>
      </c>
      <c r="B161" s="6" t="s">
        <v>431</v>
      </c>
      <c r="C161" s="7" t="s">
        <v>432</v>
      </c>
      <c r="D161" s="6" t="s">
        <v>14</v>
      </c>
      <c r="E161" s="6" t="s">
        <v>45</v>
      </c>
      <c r="F161" s="8">
        <v>300</v>
      </c>
      <c r="G161" s="9">
        <v>124.23</v>
      </c>
      <c r="H161" s="10">
        <v>37269</v>
      </c>
      <c r="I161" s="35">
        <f t="shared" si="0"/>
        <v>0</v>
      </c>
      <c r="J161" s="36">
        <f t="shared" si="1"/>
        <v>37269</v>
      </c>
    </row>
    <row r="162" spans="1:10" ht="24.75">
      <c r="A162" s="5" t="s">
        <v>433</v>
      </c>
      <c r="B162" s="6" t="s">
        <v>434</v>
      </c>
      <c r="C162" s="7" t="s">
        <v>435</v>
      </c>
      <c r="D162" s="6" t="s">
        <v>14</v>
      </c>
      <c r="E162" s="6" t="s">
        <v>45</v>
      </c>
      <c r="F162" s="8">
        <v>200</v>
      </c>
      <c r="G162" s="9">
        <v>69.37</v>
      </c>
      <c r="H162" s="10">
        <v>13874</v>
      </c>
      <c r="I162" s="35">
        <f t="shared" si="0"/>
        <v>0</v>
      </c>
      <c r="J162" s="36">
        <f t="shared" si="1"/>
        <v>13874</v>
      </c>
    </row>
    <row r="163" spans="1:10" ht="24.75">
      <c r="A163" s="5" t="s">
        <v>436</v>
      </c>
      <c r="B163" s="6" t="s">
        <v>437</v>
      </c>
      <c r="C163" s="7" t="s">
        <v>438</v>
      </c>
      <c r="D163" s="6" t="s">
        <v>14</v>
      </c>
      <c r="E163" s="6" t="s">
        <v>45</v>
      </c>
      <c r="F163" s="8">
        <v>200</v>
      </c>
      <c r="G163" s="9">
        <v>37.880000000000003</v>
      </c>
      <c r="H163" s="10">
        <v>7576</v>
      </c>
      <c r="I163" s="35">
        <f t="shared" si="0"/>
        <v>0</v>
      </c>
      <c r="J163" s="36">
        <f t="shared" si="1"/>
        <v>7576</v>
      </c>
    </row>
    <row r="164" spans="1:10" ht="24.75">
      <c r="A164" s="5" t="s">
        <v>439</v>
      </c>
      <c r="B164" s="6" t="s">
        <v>440</v>
      </c>
      <c r="C164" s="7" t="s">
        <v>441</v>
      </c>
      <c r="D164" s="6" t="s">
        <v>130</v>
      </c>
      <c r="E164" s="6" t="s">
        <v>442</v>
      </c>
      <c r="F164" s="8">
        <v>100</v>
      </c>
      <c r="G164" s="9">
        <v>27.99</v>
      </c>
      <c r="H164" s="10">
        <v>2799</v>
      </c>
      <c r="I164" s="35">
        <f t="shared" si="0"/>
        <v>0</v>
      </c>
      <c r="J164" s="36">
        <f t="shared" si="1"/>
        <v>2799</v>
      </c>
    </row>
    <row r="165" spans="1:10" ht="16.5">
      <c r="A165" s="5" t="s">
        <v>443</v>
      </c>
      <c r="B165" s="6" t="s">
        <v>444</v>
      </c>
      <c r="C165" s="7" t="s">
        <v>445</v>
      </c>
      <c r="D165" s="6" t="s">
        <v>130</v>
      </c>
      <c r="E165" s="6" t="s">
        <v>20</v>
      </c>
      <c r="F165" s="8">
        <v>8</v>
      </c>
      <c r="G165" s="9">
        <v>812.79</v>
      </c>
      <c r="H165" s="10">
        <v>6502.32</v>
      </c>
      <c r="I165" s="35">
        <f t="shared" si="0"/>
        <v>0</v>
      </c>
      <c r="J165" s="36">
        <f t="shared" si="1"/>
        <v>6502.32</v>
      </c>
    </row>
    <row r="166" spans="1:10">
      <c r="A166" s="5" t="s">
        <v>446</v>
      </c>
      <c r="B166" s="6" t="s">
        <v>447</v>
      </c>
      <c r="C166" s="7" t="s">
        <v>448</v>
      </c>
      <c r="D166" s="6" t="s">
        <v>159</v>
      </c>
      <c r="E166" s="6" t="s">
        <v>45</v>
      </c>
      <c r="F166" s="8">
        <v>40</v>
      </c>
      <c r="G166" s="9">
        <v>22.43</v>
      </c>
      <c r="H166" s="10">
        <v>897.2</v>
      </c>
      <c r="I166" s="35">
        <f t="shared" si="0"/>
        <v>0</v>
      </c>
      <c r="J166" s="36">
        <f t="shared" si="1"/>
        <v>897.2</v>
      </c>
    </row>
    <row r="167" spans="1:10" ht="20.100000000000001" customHeight="1">
      <c r="A167" s="3" t="s">
        <v>449</v>
      </c>
      <c r="B167" s="49" t="s">
        <v>450</v>
      </c>
      <c r="C167" s="49"/>
      <c r="D167" s="49"/>
      <c r="E167" s="49"/>
      <c r="F167" s="49"/>
      <c r="G167" s="49"/>
      <c r="H167" s="4">
        <v>107642.67</v>
      </c>
      <c r="I167" s="35">
        <f t="shared" si="0"/>
        <v>0</v>
      </c>
      <c r="J167" s="36">
        <f t="shared" si="1"/>
        <v>107642.67</v>
      </c>
    </row>
    <row r="168" spans="1:10" ht="20.100000000000001" customHeight="1">
      <c r="A168" s="3" t="s">
        <v>451</v>
      </c>
      <c r="B168" s="49" t="s">
        <v>452</v>
      </c>
      <c r="C168" s="49"/>
      <c r="D168" s="49"/>
      <c r="E168" s="49"/>
      <c r="F168" s="49"/>
      <c r="G168" s="49"/>
      <c r="H168" s="4">
        <v>32979.910000000003</v>
      </c>
      <c r="I168" s="35">
        <f t="shared" si="0"/>
        <v>0</v>
      </c>
      <c r="J168" s="36">
        <f t="shared" si="1"/>
        <v>32979.910000000003</v>
      </c>
    </row>
    <row r="169" spans="1:10" ht="15" customHeight="1">
      <c r="A169" s="50" t="s">
        <v>453</v>
      </c>
      <c r="B169" s="50"/>
      <c r="C169" s="50"/>
      <c r="D169" s="50"/>
      <c r="E169" s="50"/>
      <c r="F169" s="50"/>
      <c r="G169" s="50"/>
      <c r="H169" s="50"/>
      <c r="I169" s="35">
        <f t="shared" si="0"/>
        <v>0</v>
      </c>
      <c r="J169" s="36">
        <f t="shared" si="1"/>
        <v>0</v>
      </c>
    </row>
    <row r="170" spans="1:10" ht="16.5">
      <c r="A170" s="5" t="s">
        <v>454</v>
      </c>
      <c r="B170" s="6" t="s">
        <v>444</v>
      </c>
      <c r="C170" s="7" t="s">
        <v>455</v>
      </c>
      <c r="D170" s="6" t="s">
        <v>130</v>
      </c>
      <c r="E170" s="6" t="s">
        <v>20</v>
      </c>
      <c r="F170" s="8">
        <v>1</v>
      </c>
      <c r="G170" s="9">
        <v>812.79</v>
      </c>
      <c r="H170" s="10">
        <v>812.79</v>
      </c>
      <c r="I170" s="35">
        <f t="shared" si="0"/>
        <v>0</v>
      </c>
      <c r="J170" s="36">
        <f t="shared" si="1"/>
        <v>812.79</v>
      </c>
    </row>
    <row r="171" spans="1:10" ht="24.75">
      <c r="A171" s="5" t="s">
        <v>456</v>
      </c>
      <c r="B171" s="6" t="s">
        <v>457</v>
      </c>
      <c r="C171" s="7" t="s">
        <v>458</v>
      </c>
      <c r="D171" s="6" t="s">
        <v>264</v>
      </c>
      <c r="E171" s="6" t="s">
        <v>45</v>
      </c>
      <c r="F171" s="8">
        <v>14</v>
      </c>
      <c r="G171" s="9">
        <v>63.68</v>
      </c>
      <c r="H171" s="10">
        <v>891.52</v>
      </c>
      <c r="I171" s="35">
        <f t="shared" si="0"/>
        <v>0</v>
      </c>
      <c r="J171" s="36">
        <f t="shared" si="1"/>
        <v>891.52</v>
      </c>
    </row>
    <row r="172" spans="1:10" ht="33">
      <c r="A172" s="5" t="s">
        <v>459</v>
      </c>
      <c r="B172" s="6" t="s">
        <v>460</v>
      </c>
      <c r="C172" s="7" t="s">
        <v>461</v>
      </c>
      <c r="D172" s="6" t="s">
        <v>130</v>
      </c>
      <c r="E172" s="6" t="s">
        <v>20</v>
      </c>
      <c r="F172" s="8">
        <v>1</v>
      </c>
      <c r="G172" s="9">
        <v>3904.73</v>
      </c>
      <c r="H172" s="10">
        <v>3904.73</v>
      </c>
      <c r="I172" s="35">
        <f t="shared" si="0"/>
        <v>0</v>
      </c>
      <c r="J172" s="36">
        <f t="shared" si="1"/>
        <v>3904.73</v>
      </c>
    </row>
    <row r="173" spans="1:10" ht="24.75">
      <c r="A173" s="5" t="s">
        <v>462</v>
      </c>
      <c r="B173" s="6" t="s">
        <v>463</v>
      </c>
      <c r="C173" s="7" t="s">
        <v>464</v>
      </c>
      <c r="D173" s="6" t="s">
        <v>14</v>
      </c>
      <c r="E173" s="6" t="s">
        <v>25</v>
      </c>
      <c r="F173" s="8">
        <v>1</v>
      </c>
      <c r="G173" s="9">
        <v>369.16</v>
      </c>
      <c r="H173" s="10">
        <v>369.16</v>
      </c>
      <c r="I173" s="35">
        <f t="shared" si="0"/>
        <v>0</v>
      </c>
      <c r="J173" s="36">
        <f t="shared" si="1"/>
        <v>369.16</v>
      </c>
    </row>
    <row r="174" spans="1:10" ht="16.5">
      <c r="A174" s="5" t="s">
        <v>465</v>
      </c>
      <c r="B174" s="6" t="s">
        <v>466</v>
      </c>
      <c r="C174" s="7" t="s">
        <v>467</v>
      </c>
      <c r="D174" s="6" t="s">
        <v>60</v>
      </c>
      <c r="E174" s="6" t="s">
        <v>25</v>
      </c>
      <c r="F174" s="8">
        <v>1</v>
      </c>
      <c r="G174" s="9">
        <v>756.34</v>
      </c>
      <c r="H174" s="10">
        <v>756.34</v>
      </c>
      <c r="I174" s="35">
        <f t="shared" si="0"/>
        <v>0</v>
      </c>
      <c r="J174" s="36">
        <f t="shared" si="1"/>
        <v>756.34</v>
      </c>
    </row>
    <row r="175" spans="1:10" ht="16.5">
      <c r="A175" s="5" t="s">
        <v>468</v>
      </c>
      <c r="B175" s="6" t="s">
        <v>469</v>
      </c>
      <c r="C175" s="7" t="s">
        <v>470</v>
      </c>
      <c r="D175" s="6" t="s">
        <v>130</v>
      </c>
      <c r="E175" s="6" t="s">
        <v>20</v>
      </c>
      <c r="F175" s="8">
        <v>1</v>
      </c>
      <c r="G175" s="9">
        <v>717.36</v>
      </c>
      <c r="H175" s="10">
        <v>717.36</v>
      </c>
      <c r="I175" s="35">
        <f t="shared" si="0"/>
        <v>0</v>
      </c>
      <c r="J175" s="36">
        <f t="shared" si="1"/>
        <v>717.36</v>
      </c>
    </row>
    <row r="176" spans="1:10" ht="16.5">
      <c r="A176" s="5" t="s">
        <v>471</v>
      </c>
      <c r="B176" s="6" t="s">
        <v>472</v>
      </c>
      <c r="C176" s="7" t="s">
        <v>473</v>
      </c>
      <c r="D176" s="6" t="s">
        <v>130</v>
      </c>
      <c r="E176" s="6" t="s">
        <v>20</v>
      </c>
      <c r="F176" s="8">
        <v>2</v>
      </c>
      <c r="G176" s="9">
        <v>743.63</v>
      </c>
      <c r="H176" s="10">
        <v>1487.26</v>
      </c>
      <c r="I176" s="35">
        <f t="shared" si="0"/>
        <v>0</v>
      </c>
      <c r="J176" s="36">
        <f t="shared" si="1"/>
        <v>1487.26</v>
      </c>
    </row>
    <row r="177" spans="1:10" ht="16.5">
      <c r="A177" s="5" t="s">
        <v>474</v>
      </c>
      <c r="B177" s="6" t="s">
        <v>475</v>
      </c>
      <c r="C177" s="7" t="s">
        <v>476</v>
      </c>
      <c r="D177" s="6" t="s">
        <v>14</v>
      </c>
      <c r="E177" s="6" t="s">
        <v>25</v>
      </c>
      <c r="F177" s="8">
        <v>12</v>
      </c>
      <c r="G177" s="9">
        <v>14.03</v>
      </c>
      <c r="H177" s="10">
        <v>168.36</v>
      </c>
      <c r="I177" s="35">
        <f t="shared" si="0"/>
        <v>0</v>
      </c>
      <c r="J177" s="36">
        <f t="shared" si="1"/>
        <v>168.36</v>
      </c>
    </row>
    <row r="178" spans="1:10" ht="16.5">
      <c r="A178" s="5" t="s">
        <v>477</v>
      </c>
      <c r="B178" s="6" t="s">
        <v>478</v>
      </c>
      <c r="C178" s="7" t="s">
        <v>479</v>
      </c>
      <c r="D178" s="6" t="s">
        <v>14</v>
      </c>
      <c r="E178" s="6" t="s">
        <v>25</v>
      </c>
      <c r="F178" s="8">
        <v>6</v>
      </c>
      <c r="G178" s="9">
        <v>14.8</v>
      </c>
      <c r="H178" s="10">
        <v>88.8</v>
      </c>
      <c r="I178" s="35">
        <f t="shared" si="0"/>
        <v>0</v>
      </c>
      <c r="J178" s="36">
        <f t="shared" si="1"/>
        <v>88.8</v>
      </c>
    </row>
    <row r="179" spans="1:10" ht="16.5">
      <c r="A179" s="5" t="s">
        <v>480</v>
      </c>
      <c r="B179" s="6" t="s">
        <v>481</v>
      </c>
      <c r="C179" s="7" t="s">
        <v>482</v>
      </c>
      <c r="D179" s="6" t="s">
        <v>14</v>
      </c>
      <c r="E179" s="6" t="s">
        <v>25</v>
      </c>
      <c r="F179" s="8">
        <v>5</v>
      </c>
      <c r="G179" s="9">
        <v>16.440000000000001</v>
      </c>
      <c r="H179" s="10">
        <v>82.2</v>
      </c>
      <c r="I179" s="35">
        <f t="shared" si="0"/>
        <v>0</v>
      </c>
      <c r="J179" s="36">
        <f t="shared" si="1"/>
        <v>82.2</v>
      </c>
    </row>
    <row r="180" spans="1:10" ht="16.5">
      <c r="A180" s="5" t="s">
        <v>483</v>
      </c>
      <c r="B180" s="6" t="s">
        <v>484</v>
      </c>
      <c r="C180" s="7" t="s">
        <v>485</v>
      </c>
      <c r="D180" s="6" t="s">
        <v>14</v>
      </c>
      <c r="E180" s="6" t="s">
        <v>25</v>
      </c>
      <c r="F180" s="8">
        <v>4</v>
      </c>
      <c r="G180" s="9">
        <v>16.440000000000001</v>
      </c>
      <c r="H180" s="10">
        <v>65.760000000000005</v>
      </c>
      <c r="I180" s="35">
        <f t="shared" si="0"/>
        <v>0</v>
      </c>
      <c r="J180" s="36">
        <f t="shared" si="1"/>
        <v>65.760000000000005</v>
      </c>
    </row>
    <row r="181" spans="1:10">
      <c r="A181" s="5" t="s">
        <v>486</v>
      </c>
      <c r="B181" s="6" t="s">
        <v>487</v>
      </c>
      <c r="C181" s="7" t="s">
        <v>488</v>
      </c>
      <c r="D181" s="6" t="s">
        <v>489</v>
      </c>
      <c r="E181" s="6" t="s">
        <v>25</v>
      </c>
      <c r="F181" s="8">
        <v>2</v>
      </c>
      <c r="G181" s="9">
        <v>210.31</v>
      </c>
      <c r="H181" s="10">
        <v>420.62</v>
      </c>
      <c r="I181" s="35">
        <f t="shared" si="0"/>
        <v>0</v>
      </c>
      <c r="J181" s="36">
        <f t="shared" si="1"/>
        <v>420.62</v>
      </c>
    </row>
    <row r="182" spans="1:10">
      <c r="A182" s="5" t="s">
        <v>490</v>
      </c>
      <c r="B182" s="6" t="s">
        <v>491</v>
      </c>
      <c r="C182" s="7" t="s">
        <v>492</v>
      </c>
      <c r="D182" s="6" t="s">
        <v>130</v>
      </c>
      <c r="E182" s="6" t="s">
        <v>20</v>
      </c>
      <c r="F182" s="8">
        <v>8</v>
      </c>
      <c r="G182" s="9">
        <v>29.77</v>
      </c>
      <c r="H182" s="10">
        <v>238.16</v>
      </c>
      <c r="I182" s="35">
        <f t="shared" si="0"/>
        <v>0</v>
      </c>
      <c r="J182" s="36">
        <f t="shared" si="1"/>
        <v>238.16</v>
      </c>
    </row>
    <row r="183" spans="1:10" ht="16.5">
      <c r="A183" s="5" t="s">
        <v>493</v>
      </c>
      <c r="B183" s="6" t="s">
        <v>494</v>
      </c>
      <c r="C183" s="7" t="s">
        <v>495</v>
      </c>
      <c r="D183" s="6" t="s">
        <v>14</v>
      </c>
      <c r="E183" s="6" t="s">
        <v>25</v>
      </c>
      <c r="F183" s="8">
        <v>4</v>
      </c>
      <c r="G183" s="9">
        <v>118.95</v>
      </c>
      <c r="H183" s="10">
        <v>475.8</v>
      </c>
      <c r="I183" s="35">
        <f t="shared" si="0"/>
        <v>0</v>
      </c>
      <c r="J183" s="36">
        <f t="shared" si="1"/>
        <v>475.8</v>
      </c>
    </row>
    <row r="184" spans="1:10">
      <c r="A184" s="5" t="s">
        <v>496</v>
      </c>
      <c r="B184" s="6" t="s">
        <v>497</v>
      </c>
      <c r="C184" s="7" t="s">
        <v>498</v>
      </c>
      <c r="D184" s="6" t="s">
        <v>130</v>
      </c>
      <c r="E184" s="6" t="s">
        <v>20</v>
      </c>
      <c r="F184" s="8">
        <v>8</v>
      </c>
      <c r="G184" s="9">
        <v>11.77</v>
      </c>
      <c r="H184" s="10">
        <v>94.16</v>
      </c>
      <c r="I184" s="35">
        <f t="shared" si="0"/>
        <v>0</v>
      </c>
      <c r="J184" s="36">
        <f t="shared" si="1"/>
        <v>94.16</v>
      </c>
    </row>
    <row r="185" spans="1:10">
      <c r="A185" s="5" t="s">
        <v>499</v>
      </c>
      <c r="B185" s="6" t="s">
        <v>500</v>
      </c>
      <c r="C185" s="7" t="s">
        <v>501</v>
      </c>
      <c r="D185" s="6" t="s">
        <v>130</v>
      </c>
      <c r="E185" s="6" t="s">
        <v>20</v>
      </c>
      <c r="F185" s="8">
        <v>2</v>
      </c>
      <c r="G185" s="9">
        <v>9.94</v>
      </c>
      <c r="H185" s="10">
        <v>19.88</v>
      </c>
      <c r="I185" s="35">
        <f t="shared" si="0"/>
        <v>0</v>
      </c>
      <c r="J185" s="36">
        <f t="shared" si="1"/>
        <v>19.88</v>
      </c>
    </row>
    <row r="186" spans="1:10">
      <c r="A186" s="5" t="s">
        <v>502</v>
      </c>
      <c r="B186" s="6" t="s">
        <v>503</v>
      </c>
      <c r="C186" s="7" t="s">
        <v>504</v>
      </c>
      <c r="D186" s="6" t="s">
        <v>130</v>
      </c>
      <c r="E186" s="6" t="s">
        <v>20</v>
      </c>
      <c r="F186" s="8">
        <v>6</v>
      </c>
      <c r="G186" s="9">
        <v>2.82</v>
      </c>
      <c r="H186" s="10">
        <v>16.920000000000002</v>
      </c>
      <c r="I186" s="35">
        <f t="shared" si="0"/>
        <v>0</v>
      </c>
      <c r="J186" s="36">
        <f t="shared" si="1"/>
        <v>16.920000000000002</v>
      </c>
    </row>
    <row r="187" spans="1:10">
      <c r="A187" s="5" t="s">
        <v>505</v>
      </c>
      <c r="B187" s="6" t="s">
        <v>506</v>
      </c>
      <c r="C187" s="7" t="s">
        <v>507</v>
      </c>
      <c r="D187" s="6" t="s">
        <v>130</v>
      </c>
      <c r="E187" s="6" t="s">
        <v>20</v>
      </c>
      <c r="F187" s="8">
        <v>12</v>
      </c>
      <c r="G187" s="9">
        <v>3.13</v>
      </c>
      <c r="H187" s="10">
        <v>37.56</v>
      </c>
      <c r="I187" s="35">
        <f t="shared" si="0"/>
        <v>0</v>
      </c>
      <c r="J187" s="36">
        <f t="shared" si="1"/>
        <v>37.56</v>
      </c>
    </row>
    <row r="188" spans="1:10">
      <c r="A188" s="5" t="s">
        <v>508</v>
      </c>
      <c r="B188" s="6" t="s">
        <v>509</v>
      </c>
      <c r="C188" s="7" t="s">
        <v>510</v>
      </c>
      <c r="D188" s="6" t="s">
        <v>130</v>
      </c>
      <c r="E188" s="6" t="s">
        <v>20</v>
      </c>
      <c r="F188" s="8">
        <v>3</v>
      </c>
      <c r="G188" s="9">
        <v>3.66</v>
      </c>
      <c r="H188" s="10">
        <v>10.98</v>
      </c>
      <c r="I188" s="35">
        <f t="shared" si="0"/>
        <v>0</v>
      </c>
      <c r="J188" s="36">
        <f t="shared" si="1"/>
        <v>10.98</v>
      </c>
    </row>
    <row r="189" spans="1:10" ht="16.5">
      <c r="A189" s="5" t="s">
        <v>511</v>
      </c>
      <c r="B189" s="6" t="s">
        <v>512</v>
      </c>
      <c r="C189" s="7" t="s">
        <v>513</v>
      </c>
      <c r="D189" s="6" t="s">
        <v>130</v>
      </c>
      <c r="E189" s="6" t="s">
        <v>20</v>
      </c>
      <c r="F189" s="8">
        <v>2</v>
      </c>
      <c r="G189" s="9">
        <v>23.51</v>
      </c>
      <c r="H189" s="10">
        <v>47.02</v>
      </c>
      <c r="I189" s="35">
        <f t="shared" si="0"/>
        <v>0</v>
      </c>
      <c r="J189" s="36">
        <f t="shared" si="1"/>
        <v>47.02</v>
      </c>
    </row>
    <row r="190" spans="1:10" ht="15" customHeight="1">
      <c r="A190" s="50" t="s">
        <v>514</v>
      </c>
      <c r="B190" s="50"/>
      <c r="C190" s="50"/>
      <c r="D190" s="50"/>
      <c r="E190" s="50"/>
      <c r="F190" s="50"/>
      <c r="G190" s="50"/>
      <c r="H190" s="50"/>
      <c r="I190" s="35">
        <f t="shared" si="0"/>
        <v>0</v>
      </c>
      <c r="J190" s="36">
        <f t="shared" si="1"/>
        <v>0</v>
      </c>
    </row>
    <row r="191" spans="1:10" ht="24.75">
      <c r="A191" s="5" t="s">
        <v>515</v>
      </c>
      <c r="B191" s="6" t="s">
        <v>516</v>
      </c>
      <c r="C191" s="7" t="s">
        <v>517</v>
      </c>
      <c r="D191" s="6" t="s">
        <v>14</v>
      </c>
      <c r="E191" s="6" t="s">
        <v>45</v>
      </c>
      <c r="F191" s="8">
        <v>220</v>
      </c>
      <c r="G191" s="9">
        <v>44.53</v>
      </c>
      <c r="H191" s="10">
        <v>9796.6</v>
      </c>
      <c r="I191" s="35">
        <f t="shared" si="0"/>
        <v>0</v>
      </c>
      <c r="J191" s="36">
        <f t="shared" si="1"/>
        <v>9796.6</v>
      </c>
    </row>
    <row r="192" spans="1:10" ht="24.75">
      <c r="A192" s="5" t="s">
        <v>518</v>
      </c>
      <c r="B192" s="6" t="s">
        <v>519</v>
      </c>
      <c r="C192" s="7" t="s">
        <v>520</v>
      </c>
      <c r="D192" s="6" t="s">
        <v>14</v>
      </c>
      <c r="E192" s="6" t="s">
        <v>45</v>
      </c>
      <c r="F192" s="8">
        <v>60</v>
      </c>
      <c r="G192" s="9">
        <v>31.55</v>
      </c>
      <c r="H192" s="10">
        <v>1893</v>
      </c>
      <c r="I192" s="35">
        <f t="shared" si="0"/>
        <v>0</v>
      </c>
      <c r="J192" s="36">
        <f t="shared" si="1"/>
        <v>1893</v>
      </c>
    </row>
    <row r="193" spans="1:10" ht="33">
      <c r="A193" s="5" t="s">
        <v>521</v>
      </c>
      <c r="B193" s="6" t="s">
        <v>460</v>
      </c>
      <c r="C193" s="7" t="s">
        <v>522</v>
      </c>
      <c r="D193" s="6" t="s">
        <v>130</v>
      </c>
      <c r="E193" s="6" t="s">
        <v>20</v>
      </c>
      <c r="F193" s="8">
        <v>1</v>
      </c>
      <c r="G193" s="9">
        <v>3904.73</v>
      </c>
      <c r="H193" s="10">
        <v>3904.73</v>
      </c>
      <c r="I193" s="35">
        <f t="shared" si="0"/>
        <v>0</v>
      </c>
      <c r="J193" s="36">
        <f t="shared" si="1"/>
        <v>3904.73</v>
      </c>
    </row>
    <row r="194" spans="1:10" ht="16.5">
      <c r="A194" s="5" t="s">
        <v>523</v>
      </c>
      <c r="B194" s="6" t="s">
        <v>494</v>
      </c>
      <c r="C194" s="7" t="s">
        <v>495</v>
      </c>
      <c r="D194" s="6" t="s">
        <v>14</v>
      </c>
      <c r="E194" s="6" t="s">
        <v>25</v>
      </c>
      <c r="F194" s="8">
        <v>4</v>
      </c>
      <c r="G194" s="9">
        <v>118.95</v>
      </c>
      <c r="H194" s="10">
        <v>475.8</v>
      </c>
      <c r="I194" s="35">
        <f t="shared" si="0"/>
        <v>0</v>
      </c>
      <c r="J194" s="36">
        <f t="shared" si="1"/>
        <v>475.8</v>
      </c>
    </row>
    <row r="195" spans="1:10" ht="16.5">
      <c r="A195" s="5" t="s">
        <v>524</v>
      </c>
      <c r="B195" s="6" t="s">
        <v>525</v>
      </c>
      <c r="C195" s="7" t="s">
        <v>526</v>
      </c>
      <c r="D195" s="6" t="s">
        <v>130</v>
      </c>
      <c r="E195" s="6" t="s">
        <v>20</v>
      </c>
      <c r="F195" s="8">
        <v>1</v>
      </c>
      <c r="G195" s="9">
        <v>418.42</v>
      </c>
      <c r="H195" s="10">
        <v>418.42</v>
      </c>
      <c r="I195" s="35">
        <f t="shared" si="0"/>
        <v>0</v>
      </c>
      <c r="J195" s="36">
        <f t="shared" si="1"/>
        <v>418.42</v>
      </c>
    </row>
    <row r="196" spans="1:10" ht="16.5">
      <c r="A196" s="5" t="s">
        <v>527</v>
      </c>
      <c r="B196" s="6" t="s">
        <v>528</v>
      </c>
      <c r="C196" s="7" t="s">
        <v>529</v>
      </c>
      <c r="D196" s="6" t="s">
        <v>130</v>
      </c>
      <c r="E196" s="6" t="s">
        <v>20</v>
      </c>
      <c r="F196" s="8">
        <v>1</v>
      </c>
      <c r="G196" s="9">
        <v>393.54</v>
      </c>
      <c r="H196" s="10">
        <v>393.54</v>
      </c>
      <c r="I196" s="35">
        <f t="shared" si="0"/>
        <v>0</v>
      </c>
      <c r="J196" s="36">
        <f t="shared" si="1"/>
        <v>393.54</v>
      </c>
    </row>
    <row r="197" spans="1:10" ht="16.5">
      <c r="A197" s="5" t="s">
        <v>530</v>
      </c>
      <c r="B197" s="6" t="s">
        <v>531</v>
      </c>
      <c r="C197" s="7" t="s">
        <v>532</v>
      </c>
      <c r="D197" s="6" t="s">
        <v>130</v>
      </c>
      <c r="E197" s="6" t="s">
        <v>20</v>
      </c>
      <c r="F197" s="8">
        <v>1</v>
      </c>
      <c r="G197" s="9">
        <v>146.31</v>
      </c>
      <c r="H197" s="10">
        <v>146.31</v>
      </c>
      <c r="I197" s="35">
        <f t="shared" si="0"/>
        <v>0</v>
      </c>
      <c r="J197" s="36">
        <f t="shared" si="1"/>
        <v>146.31</v>
      </c>
    </row>
    <row r="198" spans="1:10" ht="16.5">
      <c r="A198" s="5" t="s">
        <v>533</v>
      </c>
      <c r="B198" s="6" t="s">
        <v>534</v>
      </c>
      <c r="C198" s="7" t="s">
        <v>485</v>
      </c>
      <c r="D198" s="6" t="s">
        <v>14</v>
      </c>
      <c r="E198" s="6" t="s">
        <v>25</v>
      </c>
      <c r="F198" s="8">
        <v>4</v>
      </c>
      <c r="G198" s="9">
        <v>18.39</v>
      </c>
      <c r="H198" s="10">
        <v>73.56</v>
      </c>
      <c r="I198" s="35">
        <f t="shared" si="0"/>
        <v>0</v>
      </c>
      <c r="J198" s="36">
        <f t="shared" si="1"/>
        <v>73.56</v>
      </c>
    </row>
    <row r="199" spans="1:10" ht="16.5">
      <c r="A199" s="5" t="s">
        <v>535</v>
      </c>
      <c r="B199" s="6" t="s">
        <v>475</v>
      </c>
      <c r="C199" s="7" t="s">
        <v>476</v>
      </c>
      <c r="D199" s="6" t="s">
        <v>14</v>
      </c>
      <c r="E199" s="6" t="s">
        <v>25</v>
      </c>
      <c r="F199" s="8">
        <v>8</v>
      </c>
      <c r="G199" s="9">
        <v>14.03</v>
      </c>
      <c r="H199" s="10">
        <v>112.24</v>
      </c>
      <c r="I199" s="35">
        <f t="shared" si="0"/>
        <v>0</v>
      </c>
      <c r="J199" s="36">
        <f t="shared" si="1"/>
        <v>112.24</v>
      </c>
    </row>
    <row r="200" spans="1:10" ht="16.5">
      <c r="A200" s="5" t="s">
        <v>536</v>
      </c>
      <c r="B200" s="6" t="s">
        <v>478</v>
      </c>
      <c r="C200" s="7" t="s">
        <v>479</v>
      </c>
      <c r="D200" s="6" t="s">
        <v>14</v>
      </c>
      <c r="E200" s="6" t="s">
        <v>25</v>
      </c>
      <c r="F200" s="8">
        <v>2</v>
      </c>
      <c r="G200" s="9">
        <v>14.8</v>
      </c>
      <c r="H200" s="10">
        <v>29.6</v>
      </c>
      <c r="I200" s="35">
        <f t="shared" si="0"/>
        <v>0</v>
      </c>
      <c r="J200" s="36">
        <f t="shared" si="1"/>
        <v>29.6</v>
      </c>
    </row>
    <row r="201" spans="1:10" ht="16.5">
      <c r="A201" s="5" t="s">
        <v>537</v>
      </c>
      <c r="B201" s="6" t="s">
        <v>481</v>
      </c>
      <c r="C201" s="7" t="s">
        <v>482</v>
      </c>
      <c r="D201" s="6" t="s">
        <v>14</v>
      </c>
      <c r="E201" s="6" t="s">
        <v>25</v>
      </c>
      <c r="F201" s="8">
        <v>3</v>
      </c>
      <c r="G201" s="9">
        <v>16.440000000000001</v>
      </c>
      <c r="H201" s="10">
        <v>49.32</v>
      </c>
      <c r="I201" s="35">
        <f t="shared" si="0"/>
        <v>0</v>
      </c>
      <c r="J201" s="36">
        <f t="shared" si="1"/>
        <v>49.32</v>
      </c>
    </row>
    <row r="202" spans="1:10">
      <c r="A202" s="5" t="s">
        <v>538</v>
      </c>
      <c r="B202" s="6" t="s">
        <v>487</v>
      </c>
      <c r="C202" s="7" t="s">
        <v>539</v>
      </c>
      <c r="D202" s="6" t="s">
        <v>489</v>
      </c>
      <c r="E202" s="6" t="s">
        <v>25</v>
      </c>
      <c r="F202" s="8">
        <v>13</v>
      </c>
      <c r="G202" s="9">
        <v>210.31</v>
      </c>
      <c r="H202" s="10">
        <v>2734.03</v>
      </c>
      <c r="I202" s="35">
        <f t="shared" si="0"/>
        <v>0</v>
      </c>
      <c r="J202" s="36">
        <f t="shared" si="1"/>
        <v>2734.03</v>
      </c>
    </row>
    <row r="203" spans="1:10">
      <c r="A203" s="5" t="s">
        <v>540</v>
      </c>
      <c r="B203" s="6" t="s">
        <v>503</v>
      </c>
      <c r="C203" s="7" t="s">
        <v>504</v>
      </c>
      <c r="D203" s="6" t="s">
        <v>130</v>
      </c>
      <c r="E203" s="6" t="s">
        <v>20</v>
      </c>
      <c r="F203" s="8">
        <v>30</v>
      </c>
      <c r="G203" s="9">
        <v>2.82</v>
      </c>
      <c r="H203" s="10">
        <v>84.6</v>
      </c>
      <c r="I203" s="35">
        <f t="shared" si="0"/>
        <v>0</v>
      </c>
      <c r="J203" s="36">
        <f t="shared" si="1"/>
        <v>84.6</v>
      </c>
    </row>
    <row r="204" spans="1:10">
      <c r="A204" s="5" t="s">
        <v>541</v>
      </c>
      <c r="B204" s="6" t="s">
        <v>506</v>
      </c>
      <c r="C204" s="7" t="s">
        <v>507</v>
      </c>
      <c r="D204" s="6" t="s">
        <v>130</v>
      </c>
      <c r="E204" s="6" t="s">
        <v>20</v>
      </c>
      <c r="F204" s="8">
        <v>12</v>
      </c>
      <c r="G204" s="9">
        <v>3.13</v>
      </c>
      <c r="H204" s="10">
        <v>37.56</v>
      </c>
      <c r="I204" s="35">
        <f t="shared" si="0"/>
        <v>0</v>
      </c>
      <c r="J204" s="36">
        <f t="shared" si="1"/>
        <v>37.56</v>
      </c>
    </row>
    <row r="205" spans="1:10">
      <c r="A205" s="5" t="s">
        <v>542</v>
      </c>
      <c r="B205" s="6" t="s">
        <v>543</v>
      </c>
      <c r="C205" s="7" t="s">
        <v>544</v>
      </c>
      <c r="D205" s="6" t="s">
        <v>130</v>
      </c>
      <c r="E205" s="6" t="s">
        <v>20</v>
      </c>
      <c r="F205" s="8">
        <v>8</v>
      </c>
      <c r="G205" s="9">
        <v>3.27</v>
      </c>
      <c r="H205" s="10">
        <v>26.16</v>
      </c>
      <c r="I205" s="35">
        <f t="shared" si="0"/>
        <v>0</v>
      </c>
      <c r="J205" s="36">
        <f t="shared" si="1"/>
        <v>26.16</v>
      </c>
    </row>
    <row r="206" spans="1:10">
      <c r="A206" s="5" t="s">
        <v>545</v>
      </c>
      <c r="B206" s="6" t="s">
        <v>546</v>
      </c>
      <c r="C206" s="7" t="s">
        <v>547</v>
      </c>
      <c r="D206" s="6" t="s">
        <v>130</v>
      </c>
      <c r="E206" s="6" t="s">
        <v>20</v>
      </c>
      <c r="F206" s="8">
        <v>2</v>
      </c>
      <c r="G206" s="9">
        <v>4.8600000000000003</v>
      </c>
      <c r="H206" s="10">
        <v>9.7200000000000006</v>
      </c>
      <c r="I206" s="35">
        <f t="shared" si="0"/>
        <v>0</v>
      </c>
      <c r="J206" s="36">
        <f t="shared" si="1"/>
        <v>9.7200000000000006</v>
      </c>
    </row>
    <row r="207" spans="1:10">
      <c r="A207" s="5" t="s">
        <v>548</v>
      </c>
      <c r="B207" s="6" t="s">
        <v>549</v>
      </c>
      <c r="C207" s="7" t="s">
        <v>550</v>
      </c>
      <c r="D207" s="6" t="s">
        <v>130</v>
      </c>
      <c r="E207" s="6" t="s">
        <v>20</v>
      </c>
      <c r="F207" s="8">
        <v>8</v>
      </c>
      <c r="G207" s="9">
        <v>5.53</v>
      </c>
      <c r="H207" s="10">
        <v>44.24</v>
      </c>
      <c r="I207" s="35">
        <f t="shared" si="0"/>
        <v>0</v>
      </c>
      <c r="J207" s="36">
        <f t="shared" si="1"/>
        <v>44.24</v>
      </c>
    </row>
    <row r="208" spans="1:10" ht="15" customHeight="1">
      <c r="A208" s="50" t="s">
        <v>551</v>
      </c>
      <c r="B208" s="50"/>
      <c r="C208" s="50"/>
      <c r="D208" s="50"/>
      <c r="E208" s="50"/>
      <c r="F208" s="50"/>
      <c r="G208" s="50"/>
      <c r="H208" s="50"/>
      <c r="I208" s="35">
        <f t="shared" si="0"/>
        <v>0</v>
      </c>
      <c r="J208" s="36">
        <f t="shared" si="1"/>
        <v>0</v>
      </c>
    </row>
    <row r="209" spans="1:10">
      <c r="A209" s="5" t="s">
        <v>552</v>
      </c>
      <c r="B209" s="6" t="s">
        <v>553</v>
      </c>
      <c r="C209" s="7" t="s">
        <v>554</v>
      </c>
      <c r="D209" s="6" t="s">
        <v>159</v>
      </c>
      <c r="E209" s="6" t="s">
        <v>25</v>
      </c>
      <c r="F209" s="8">
        <v>1</v>
      </c>
      <c r="G209" s="9">
        <v>2045.1</v>
      </c>
      <c r="H209" s="10">
        <v>2045.1</v>
      </c>
      <c r="I209" s="35">
        <f t="shared" si="0"/>
        <v>0</v>
      </c>
      <c r="J209" s="36">
        <f t="shared" si="1"/>
        <v>2045.1</v>
      </c>
    </row>
    <row r="210" spans="1:10" ht="20.100000000000001" customHeight="1">
      <c r="A210" s="3" t="s">
        <v>555</v>
      </c>
      <c r="B210" s="49" t="s">
        <v>556</v>
      </c>
      <c r="C210" s="49"/>
      <c r="D210" s="49"/>
      <c r="E210" s="49"/>
      <c r="F210" s="49"/>
      <c r="G210" s="49"/>
      <c r="H210" s="4">
        <v>74662.759999999995</v>
      </c>
      <c r="I210" s="35">
        <f t="shared" si="0"/>
        <v>0</v>
      </c>
      <c r="J210" s="36">
        <f t="shared" si="1"/>
        <v>74662.759999999995</v>
      </c>
    </row>
    <row r="211" spans="1:10" ht="16.5">
      <c r="A211" s="5" t="s">
        <v>557</v>
      </c>
      <c r="B211" s="6" t="s">
        <v>558</v>
      </c>
      <c r="C211" s="7" t="s">
        <v>559</v>
      </c>
      <c r="D211" s="6" t="s">
        <v>264</v>
      </c>
      <c r="E211" s="6" t="s">
        <v>25</v>
      </c>
      <c r="F211" s="8">
        <v>2</v>
      </c>
      <c r="G211" s="9">
        <v>117.32</v>
      </c>
      <c r="H211" s="10">
        <v>234.64</v>
      </c>
      <c r="I211" s="35">
        <f t="shared" si="0"/>
        <v>0</v>
      </c>
      <c r="J211" s="36">
        <f t="shared" si="1"/>
        <v>234.64</v>
      </c>
    </row>
    <row r="212" spans="1:10" ht="16.5">
      <c r="A212" s="5" t="s">
        <v>560</v>
      </c>
      <c r="B212" s="6" t="s">
        <v>561</v>
      </c>
      <c r="C212" s="7" t="s">
        <v>562</v>
      </c>
      <c r="D212" s="6" t="s">
        <v>489</v>
      </c>
      <c r="E212" s="6" t="s">
        <v>25</v>
      </c>
      <c r="F212" s="8">
        <v>50</v>
      </c>
      <c r="G212" s="9">
        <v>31.39</v>
      </c>
      <c r="H212" s="10">
        <v>1569.5</v>
      </c>
      <c r="I212" s="35">
        <f t="shared" si="0"/>
        <v>0</v>
      </c>
      <c r="J212" s="36">
        <f t="shared" si="1"/>
        <v>1569.5</v>
      </c>
    </row>
    <row r="213" spans="1:10" ht="16.5">
      <c r="A213" s="5" t="s">
        <v>563</v>
      </c>
      <c r="B213" s="6" t="s">
        <v>564</v>
      </c>
      <c r="C213" s="7" t="s">
        <v>565</v>
      </c>
      <c r="D213" s="6" t="s">
        <v>489</v>
      </c>
      <c r="E213" s="6" t="s">
        <v>25</v>
      </c>
      <c r="F213" s="8">
        <v>8</v>
      </c>
      <c r="G213" s="9">
        <v>39.43</v>
      </c>
      <c r="H213" s="10">
        <v>315.44</v>
      </c>
      <c r="I213" s="35">
        <f t="shared" si="0"/>
        <v>0</v>
      </c>
      <c r="J213" s="36">
        <f t="shared" si="1"/>
        <v>315.44</v>
      </c>
    </row>
    <row r="214" spans="1:10" ht="16.5">
      <c r="A214" s="5" t="s">
        <v>566</v>
      </c>
      <c r="B214" s="6" t="s">
        <v>567</v>
      </c>
      <c r="C214" s="7" t="s">
        <v>568</v>
      </c>
      <c r="D214" s="6" t="s">
        <v>14</v>
      </c>
      <c r="E214" s="6" t="s">
        <v>45</v>
      </c>
      <c r="F214" s="8">
        <v>400</v>
      </c>
      <c r="G214" s="9">
        <v>4.45</v>
      </c>
      <c r="H214" s="10">
        <v>1780</v>
      </c>
      <c r="I214" s="35">
        <f t="shared" si="0"/>
        <v>0</v>
      </c>
      <c r="J214" s="36">
        <f t="shared" si="1"/>
        <v>1780</v>
      </c>
    </row>
    <row r="215" spans="1:10" ht="16.5">
      <c r="A215" s="5" t="s">
        <v>569</v>
      </c>
      <c r="B215" s="6" t="s">
        <v>570</v>
      </c>
      <c r="C215" s="7" t="s">
        <v>571</v>
      </c>
      <c r="D215" s="6" t="s">
        <v>14</v>
      </c>
      <c r="E215" s="6" t="s">
        <v>45</v>
      </c>
      <c r="F215" s="8">
        <v>1600</v>
      </c>
      <c r="G215" s="9">
        <v>5.35</v>
      </c>
      <c r="H215" s="10">
        <v>8560</v>
      </c>
      <c r="I215" s="35">
        <f t="shared" si="0"/>
        <v>0</v>
      </c>
      <c r="J215" s="36">
        <f t="shared" si="1"/>
        <v>8560</v>
      </c>
    </row>
    <row r="216" spans="1:10" ht="16.5">
      <c r="A216" s="5" t="s">
        <v>572</v>
      </c>
      <c r="B216" s="6" t="s">
        <v>573</v>
      </c>
      <c r="C216" s="7" t="s">
        <v>574</v>
      </c>
      <c r="D216" s="6" t="s">
        <v>14</v>
      </c>
      <c r="E216" s="6" t="s">
        <v>45</v>
      </c>
      <c r="F216" s="8">
        <v>600</v>
      </c>
      <c r="G216" s="9">
        <v>8.27</v>
      </c>
      <c r="H216" s="10">
        <v>4962</v>
      </c>
      <c r="I216" s="35">
        <f t="shared" si="0"/>
        <v>0</v>
      </c>
      <c r="J216" s="36">
        <f t="shared" si="1"/>
        <v>4962</v>
      </c>
    </row>
    <row r="217" spans="1:10" ht="16.5">
      <c r="A217" s="5" t="s">
        <v>575</v>
      </c>
      <c r="B217" s="6" t="s">
        <v>576</v>
      </c>
      <c r="C217" s="7" t="s">
        <v>577</v>
      </c>
      <c r="D217" s="6" t="s">
        <v>14</v>
      </c>
      <c r="E217" s="6" t="s">
        <v>45</v>
      </c>
      <c r="F217" s="8">
        <v>325</v>
      </c>
      <c r="G217" s="9">
        <v>11.58</v>
      </c>
      <c r="H217" s="10">
        <v>3763.5</v>
      </c>
      <c r="I217" s="35">
        <f t="shared" si="0"/>
        <v>0</v>
      </c>
      <c r="J217" s="36">
        <f t="shared" si="1"/>
        <v>3763.5</v>
      </c>
    </row>
    <row r="218" spans="1:10" ht="16.5">
      <c r="A218" s="5" t="s">
        <v>578</v>
      </c>
      <c r="B218" s="6" t="s">
        <v>579</v>
      </c>
      <c r="C218" s="7" t="s">
        <v>580</v>
      </c>
      <c r="D218" s="6" t="s">
        <v>14</v>
      </c>
      <c r="E218" s="6" t="s">
        <v>45</v>
      </c>
      <c r="F218" s="8">
        <v>275</v>
      </c>
      <c r="G218" s="9">
        <v>20.76</v>
      </c>
      <c r="H218" s="10">
        <v>5709</v>
      </c>
      <c r="I218" s="35">
        <f t="shared" si="0"/>
        <v>0</v>
      </c>
      <c r="J218" s="36">
        <f t="shared" si="1"/>
        <v>5709</v>
      </c>
    </row>
    <row r="219" spans="1:10" ht="16.5">
      <c r="A219" s="5" t="s">
        <v>581</v>
      </c>
      <c r="B219" s="6" t="s">
        <v>582</v>
      </c>
      <c r="C219" s="7" t="s">
        <v>583</v>
      </c>
      <c r="D219" s="6" t="s">
        <v>14</v>
      </c>
      <c r="E219" s="6" t="s">
        <v>45</v>
      </c>
      <c r="F219" s="8">
        <v>125</v>
      </c>
      <c r="G219" s="9">
        <v>30</v>
      </c>
      <c r="H219" s="10">
        <v>3750</v>
      </c>
      <c r="I219" s="35">
        <f t="shared" si="0"/>
        <v>0</v>
      </c>
      <c r="J219" s="36">
        <f t="shared" si="1"/>
        <v>3750</v>
      </c>
    </row>
    <row r="220" spans="1:10" ht="16.5">
      <c r="A220" s="5" t="s">
        <v>584</v>
      </c>
      <c r="B220" s="6" t="s">
        <v>585</v>
      </c>
      <c r="C220" s="7" t="s">
        <v>586</v>
      </c>
      <c r="D220" s="6" t="s">
        <v>14</v>
      </c>
      <c r="E220" s="6" t="s">
        <v>25</v>
      </c>
      <c r="F220" s="8">
        <v>30</v>
      </c>
      <c r="G220" s="9">
        <v>6.72</v>
      </c>
      <c r="H220" s="10">
        <v>201.6</v>
      </c>
      <c r="I220" s="35">
        <f t="shared" si="0"/>
        <v>0</v>
      </c>
      <c r="J220" s="36">
        <f t="shared" si="1"/>
        <v>201.6</v>
      </c>
    </row>
    <row r="221" spans="1:10" ht="16.5">
      <c r="A221" s="5" t="s">
        <v>587</v>
      </c>
      <c r="B221" s="6" t="s">
        <v>588</v>
      </c>
      <c r="C221" s="7" t="s">
        <v>589</v>
      </c>
      <c r="D221" s="6" t="s">
        <v>60</v>
      </c>
      <c r="E221" s="6" t="s">
        <v>442</v>
      </c>
      <c r="F221" s="8">
        <v>256</v>
      </c>
      <c r="G221" s="9">
        <v>28.79</v>
      </c>
      <c r="H221" s="10">
        <v>7370.24</v>
      </c>
      <c r="I221" s="35">
        <f t="shared" si="0"/>
        <v>0</v>
      </c>
      <c r="J221" s="36">
        <f t="shared" si="1"/>
        <v>7370.24</v>
      </c>
    </row>
    <row r="222" spans="1:10" ht="16.5">
      <c r="A222" s="5" t="s">
        <v>590</v>
      </c>
      <c r="B222" s="6" t="s">
        <v>591</v>
      </c>
      <c r="C222" s="7" t="s">
        <v>592</v>
      </c>
      <c r="D222" s="6" t="s">
        <v>60</v>
      </c>
      <c r="E222" s="6" t="s">
        <v>442</v>
      </c>
      <c r="F222" s="8">
        <v>88</v>
      </c>
      <c r="G222" s="9">
        <v>36.799999999999997</v>
      </c>
      <c r="H222" s="10">
        <v>3238.4</v>
      </c>
      <c r="I222" s="35">
        <f t="shared" si="0"/>
        <v>0</v>
      </c>
      <c r="J222" s="36">
        <f t="shared" si="1"/>
        <v>3238.4</v>
      </c>
    </row>
    <row r="223" spans="1:10" ht="16.5">
      <c r="A223" s="5" t="s">
        <v>593</v>
      </c>
      <c r="B223" s="6" t="s">
        <v>594</v>
      </c>
      <c r="C223" s="7" t="s">
        <v>595</v>
      </c>
      <c r="D223" s="6" t="s">
        <v>130</v>
      </c>
      <c r="E223" s="6" t="s">
        <v>442</v>
      </c>
      <c r="F223" s="8">
        <v>16</v>
      </c>
      <c r="G223" s="9">
        <v>39.159999999999997</v>
      </c>
      <c r="H223" s="10">
        <v>626.55999999999995</v>
      </c>
      <c r="I223" s="35">
        <f t="shared" si="0"/>
        <v>0</v>
      </c>
      <c r="J223" s="36">
        <f t="shared" si="1"/>
        <v>626.55999999999995</v>
      </c>
    </row>
    <row r="224" spans="1:10">
      <c r="A224" s="5" t="s">
        <v>596</v>
      </c>
      <c r="B224" s="6" t="s">
        <v>597</v>
      </c>
      <c r="C224" s="7" t="s">
        <v>598</v>
      </c>
      <c r="D224" s="6" t="s">
        <v>130</v>
      </c>
      <c r="E224" s="6" t="s">
        <v>20</v>
      </c>
      <c r="F224" s="8">
        <v>2</v>
      </c>
      <c r="G224" s="9">
        <v>28.18</v>
      </c>
      <c r="H224" s="10">
        <v>56.36</v>
      </c>
      <c r="I224" s="35">
        <f t="shared" si="0"/>
        <v>0</v>
      </c>
      <c r="J224" s="36">
        <f t="shared" si="1"/>
        <v>56.36</v>
      </c>
    </row>
    <row r="225" spans="1:10" ht="16.5">
      <c r="A225" s="5" t="s">
        <v>599</v>
      </c>
      <c r="B225" s="6" t="s">
        <v>600</v>
      </c>
      <c r="C225" s="7" t="s">
        <v>601</v>
      </c>
      <c r="D225" s="6" t="s">
        <v>130</v>
      </c>
      <c r="E225" s="6" t="s">
        <v>442</v>
      </c>
      <c r="F225" s="8">
        <v>30</v>
      </c>
      <c r="G225" s="9">
        <v>38.700000000000003</v>
      </c>
      <c r="H225" s="10">
        <v>1161</v>
      </c>
      <c r="I225" s="35">
        <f t="shared" si="0"/>
        <v>0</v>
      </c>
      <c r="J225" s="36">
        <f t="shared" si="1"/>
        <v>1161</v>
      </c>
    </row>
    <row r="226" spans="1:10" ht="16.5">
      <c r="A226" s="5" t="s">
        <v>602</v>
      </c>
      <c r="B226" s="6" t="s">
        <v>603</v>
      </c>
      <c r="C226" s="7" t="s">
        <v>604</v>
      </c>
      <c r="D226" s="6" t="s">
        <v>130</v>
      </c>
      <c r="E226" s="6" t="s">
        <v>442</v>
      </c>
      <c r="F226" s="8">
        <v>12</v>
      </c>
      <c r="G226" s="9">
        <v>47.24</v>
      </c>
      <c r="H226" s="10">
        <v>566.88</v>
      </c>
      <c r="I226" s="35">
        <f t="shared" si="0"/>
        <v>0</v>
      </c>
      <c r="J226" s="36">
        <f t="shared" si="1"/>
        <v>566.88</v>
      </c>
    </row>
    <row r="227" spans="1:10" ht="16.5">
      <c r="A227" s="5" t="s">
        <v>605</v>
      </c>
      <c r="B227" s="6" t="s">
        <v>606</v>
      </c>
      <c r="C227" s="7" t="s">
        <v>607</v>
      </c>
      <c r="D227" s="6" t="s">
        <v>130</v>
      </c>
      <c r="E227" s="6" t="s">
        <v>20</v>
      </c>
      <c r="F227" s="8">
        <v>24</v>
      </c>
      <c r="G227" s="9">
        <v>14.13</v>
      </c>
      <c r="H227" s="10">
        <v>339.12</v>
      </c>
      <c r="I227" s="35">
        <f t="shared" si="0"/>
        <v>0</v>
      </c>
      <c r="J227" s="36">
        <f t="shared" si="1"/>
        <v>339.12</v>
      </c>
    </row>
    <row r="228" spans="1:10" ht="16.5">
      <c r="A228" s="5" t="s">
        <v>608</v>
      </c>
      <c r="B228" s="6" t="s">
        <v>609</v>
      </c>
      <c r="C228" s="7" t="s">
        <v>610</v>
      </c>
      <c r="D228" s="6" t="s">
        <v>130</v>
      </c>
      <c r="E228" s="6" t="s">
        <v>20</v>
      </c>
      <c r="F228" s="8">
        <v>4</v>
      </c>
      <c r="G228" s="9">
        <v>29.63</v>
      </c>
      <c r="H228" s="10">
        <v>118.52</v>
      </c>
      <c r="I228" s="35">
        <f t="shared" si="0"/>
        <v>0</v>
      </c>
      <c r="J228" s="36">
        <f t="shared" si="1"/>
        <v>118.52</v>
      </c>
    </row>
    <row r="229" spans="1:10">
      <c r="A229" s="5" t="s">
        <v>611</v>
      </c>
      <c r="B229" s="6" t="s">
        <v>612</v>
      </c>
      <c r="C229" s="7" t="s">
        <v>613</v>
      </c>
      <c r="D229" s="6" t="s">
        <v>130</v>
      </c>
      <c r="E229" s="6" t="s">
        <v>20</v>
      </c>
      <c r="F229" s="8">
        <v>2</v>
      </c>
      <c r="G229" s="9">
        <v>21.58</v>
      </c>
      <c r="H229" s="10">
        <v>43.16</v>
      </c>
      <c r="I229" s="35">
        <f t="shared" si="0"/>
        <v>0</v>
      </c>
      <c r="J229" s="36">
        <f t="shared" si="1"/>
        <v>43.16</v>
      </c>
    </row>
    <row r="230" spans="1:10">
      <c r="A230" s="5" t="s">
        <v>614</v>
      </c>
      <c r="B230" s="6" t="s">
        <v>615</v>
      </c>
      <c r="C230" s="7" t="s">
        <v>616</v>
      </c>
      <c r="D230" s="6" t="s">
        <v>130</v>
      </c>
      <c r="E230" s="6" t="s">
        <v>20</v>
      </c>
      <c r="F230" s="8">
        <v>12</v>
      </c>
      <c r="G230" s="9">
        <v>6.3</v>
      </c>
      <c r="H230" s="10">
        <v>75.599999999999994</v>
      </c>
      <c r="I230" s="35">
        <f t="shared" si="0"/>
        <v>0</v>
      </c>
      <c r="J230" s="36">
        <f t="shared" si="1"/>
        <v>75.599999999999994</v>
      </c>
    </row>
    <row r="231" spans="1:10">
      <c r="A231" s="5" t="s">
        <v>617</v>
      </c>
      <c r="B231" s="6" t="s">
        <v>618</v>
      </c>
      <c r="C231" s="7" t="s">
        <v>619</v>
      </c>
      <c r="D231" s="6" t="s">
        <v>130</v>
      </c>
      <c r="E231" s="6" t="s">
        <v>442</v>
      </c>
      <c r="F231" s="8">
        <v>98</v>
      </c>
      <c r="G231" s="9">
        <v>6.32</v>
      </c>
      <c r="H231" s="10">
        <v>619.36</v>
      </c>
      <c r="I231" s="35">
        <f t="shared" si="0"/>
        <v>0</v>
      </c>
      <c r="J231" s="36">
        <f t="shared" si="1"/>
        <v>619.36</v>
      </c>
    </row>
    <row r="232" spans="1:10" ht="16.5">
      <c r="A232" s="5" t="s">
        <v>620</v>
      </c>
      <c r="B232" s="6" t="s">
        <v>621</v>
      </c>
      <c r="C232" s="7" t="s">
        <v>622</v>
      </c>
      <c r="D232" s="6" t="s">
        <v>130</v>
      </c>
      <c r="E232" s="6" t="s">
        <v>20</v>
      </c>
      <c r="F232" s="8">
        <v>98</v>
      </c>
      <c r="G232" s="9">
        <v>9.01</v>
      </c>
      <c r="H232" s="10">
        <v>882.98</v>
      </c>
      <c r="I232" s="35">
        <f t="shared" si="0"/>
        <v>0</v>
      </c>
      <c r="J232" s="36">
        <f t="shared" si="1"/>
        <v>882.98</v>
      </c>
    </row>
    <row r="233" spans="1:10">
      <c r="A233" s="5" t="s">
        <v>623</v>
      </c>
      <c r="B233" s="6" t="s">
        <v>624</v>
      </c>
      <c r="C233" s="7" t="s">
        <v>625</v>
      </c>
      <c r="D233" s="6" t="s">
        <v>130</v>
      </c>
      <c r="E233" s="6" t="s">
        <v>442</v>
      </c>
      <c r="F233" s="8">
        <v>116</v>
      </c>
      <c r="G233" s="9">
        <v>41.33</v>
      </c>
      <c r="H233" s="10">
        <v>4794.28</v>
      </c>
      <c r="I233" s="35">
        <f t="shared" si="0"/>
        <v>0</v>
      </c>
      <c r="J233" s="36">
        <f t="shared" si="1"/>
        <v>4794.28</v>
      </c>
    </row>
    <row r="234" spans="1:10">
      <c r="A234" s="5" t="s">
        <v>626</v>
      </c>
      <c r="B234" s="6" t="s">
        <v>627</v>
      </c>
      <c r="C234" s="7" t="s">
        <v>628</v>
      </c>
      <c r="D234" s="6" t="s">
        <v>130</v>
      </c>
      <c r="E234" s="6" t="s">
        <v>20</v>
      </c>
      <c r="F234" s="8">
        <v>28</v>
      </c>
      <c r="G234" s="9">
        <v>3.72</v>
      </c>
      <c r="H234" s="10">
        <v>104.16</v>
      </c>
      <c r="I234" s="35">
        <f t="shared" si="0"/>
        <v>0</v>
      </c>
      <c r="J234" s="36">
        <f t="shared" si="1"/>
        <v>104.16</v>
      </c>
    </row>
    <row r="235" spans="1:10">
      <c r="A235" s="5" t="s">
        <v>629</v>
      </c>
      <c r="B235" s="6" t="s">
        <v>630</v>
      </c>
      <c r="C235" s="7" t="s">
        <v>631</v>
      </c>
      <c r="D235" s="6" t="s">
        <v>130</v>
      </c>
      <c r="E235" s="6" t="s">
        <v>20</v>
      </c>
      <c r="F235" s="8">
        <v>78</v>
      </c>
      <c r="G235" s="9">
        <v>13.62</v>
      </c>
      <c r="H235" s="10">
        <v>1062.3599999999999</v>
      </c>
      <c r="I235" s="35">
        <f t="shared" si="0"/>
        <v>0</v>
      </c>
      <c r="J235" s="36">
        <f t="shared" si="1"/>
        <v>1062.3599999999999</v>
      </c>
    </row>
    <row r="236" spans="1:10">
      <c r="A236" s="5" t="s">
        <v>632</v>
      </c>
      <c r="B236" s="6" t="s">
        <v>633</v>
      </c>
      <c r="C236" s="7" t="s">
        <v>634</v>
      </c>
      <c r="D236" s="6" t="s">
        <v>130</v>
      </c>
      <c r="E236" s="6" t="s">
        <v>20</v>
      </c>
      <c r="F236" s="8">
        <v>10</v>
      </c>
      <c r="G236" s="9">
        <v>17.28</v>
      </c>
      <c r="H236" s="10">
        <v>172.8</v>
      </c>
      <c r="I236" s="35">
        <f t="shared" si="0"/>
        <v>0</v>
      </c>
      <c r="J236" s="36">
        <f t="shared" si="1"/>
        <v>172.8</v>
      </c>
    </row>
    <row r="237" spans="1:10">
      <c r="A237" s="5" t="s">
        <v>635</v>
      </c>
      <c r="B237" s="6" t="s">
        <v>636</v>
      </c>
      <c r="C237" s="7" t="s">
        <v>637</v>
      </c>
      <c r="D237" s="6" t="s">
        <v>130</v>
      </c>
      <c r="E237" s="6" t="s">
        <v>20</v>
      </c>
      <c r="F237" s="8">
        <v>20</v>
      </c>
      <c r="G237" s="9">
        <v>3.09</v>
      </c>
      <c r="H237" s="10">
        <v>61.8</v>
      </c>
      <c r="I237" s="35">
        <f t="shared" si="0"/>
        <v>0</v>
      </c>
      <c r="J237" s="36">
        <f t="shared" si="1"/>
        <v>61.8</v>
      </c>
    </row>
    <row r="238" spans="1:10" ht="16.5">
      <c r="A238" s="5" t="s">
        <v>638</v>
      </c>
      <c r="B238" s="6" t="s">
        <v>639</v>
      </c>
      <c r="C238" s="7" t="s">
        <v>640</v>
      </c>
      <c r="D238" s="6" t="s">
        <v>130</v>
      </c>
      <c r="E238" s="6" t="s">
        <v>20</v>
      </c>
      <c r="F238" s="8">
        <v>22</v>
      </c>
      <c r="G238" s="9">
        <v>9.06</v>
      </c>
      <c r="H238" s="10">
        <v>199.32</v>
      </c>
      <c r="I238" s="35">
        <f t="shared" si="0"/>
        <v>0</v>
      </c>
      <c r="J238" s="36">
        <f t="shared" si="1"/>
        <v>199.32</v>
      </c>
    </row>
    <row r="239" spans="1:10">
      <c r="A239" s="5" t="s">
        <v>641</v>
      </c>
      <c r="B239" s="6" t="s">
        <v>642</v>
      </c>
      <c r="C239" s="7" t="s">
        <v>643</v>
      </c>
      <c r="D239" s="6" t="s">
        <v>130</v>
      </c>
      <c r="E239" s="6" t="s">
        <v>20</v>
      </c>
      <c r="F239" s="8">
        <v>9</v>
      </c>
      <c r="G239" s="9">
        <v>14.72</v>
      </c>
      <c r="H239" s="10">
        <v>132.47999999999999</v>
      </c>
      <c r="I239" s="35">
        <f t="shared" si="0"/>
        <v>0</v>
      </c>
      <c r="J239" s="36">
        <f t="shared" si="1"/>
        <v>132.47999999999999</v>
      </c>
    </row>
    <row r="240" spans="1:10" ht="24.75">
      <c r="A240" s="5" t="s">
        <v>644</v>
      </c>
      <c r="B240" s="6" t="s">
        <v>645</v>
      </c>
      <c r="C240" s="7" t="s">
        <v>646</v>
      </c>
      <c r="D240" s="6" t="s">
        <v>130</v>
      </c>
      <c r="E240" s="6" t="s">
        <v>20</v>
      </c>
      <c r="F240" s="8">
        <v>30</v>
      </c>
      <c r="G240" s="9">
        <v>298.91000000000003</v>
      </c>
      <c r="H240" s="10">
        <v>8967.2999999999993</v>
      </c>
      <c r="I240" s="35">
        <f t="shared" si="0"/>
        <v>0</v>
      </c>
      <c r="J240" s="36">
        <f t="shared" si="1"/>
        <v>8967.2999999999993</v>
      </c>
    </row>
    <row r="241" spans="1:10" ht="24.75">
      <c r="A241" s="5" t="s">
        <v>647</v>
      </c>
      <c r="B241" s="6" t="s">
        <v>648</v>
      </c>
      <c r="C241" s="7" t="s">
        <v>649</v>
      </c>
      <c r="D241" s="6" t="s">
        <v>264</v>
      </c>
      <c r="E241" s="6" t="s">
        <v>25</v>
      </c>
      <c r="F241" s="8">
        <v>18</v>
      </c>
      <c r="G241" s="9">
        <v>259.8</v>
      </c>
      <c r="H241" s="10">
        <v>4676.3999999999996</v>
      </c>
      <c r="I241" s="35">
        <f t="shared" si="0"/>
        <v>0</v>
      </c>
      <c r="J241" s="36">
        <f t="shared" si="1"/>
        <v>4676.3999999999996</v>
      </c>
    </row>
    <row r="242" spans="1:10" ht="16.5">
      <c r="A242" s="5" t="s">
        <v>650</v>
      </c>
      <c r="B242" s="6" t="s">
        <v>651</v>
      </c>
      <c r="C242" s="7" t="s">
        <v>652</v>
      </c>
      <c r="D242" s="6" t="s">
        <v>130</v>
      </c>
      <c r="E242" s="6" t="s">
        <v>653</v>
      </c>
      <c r="F242" s="8">
        <v>15</v>
      </c>
      <c r="G242" s="9">
        <v>233.18</v>
      </c>
      <c r="H242" s="10">
        <v>3497.7</v>
      </c>
      <c r="I242" s="35">
        <f t="shared" si="0"/>
        <v>0</v>
      </c>
      <c r="J242" s="36">
        <f t="shared" si="1"/>
        <v>3497.7</v>
      </c>
    </row>
    <row r="243" spans="1:10" ht="16.5">
      <c r="A243" s="5" t="s">
        <v>654</v>
      </c>
      <c r="B243" s="6" t="s">
        <v>655</v>
      </c>
      <c r="C243" s="7" t="s">
        <v>656</v>
      </c>
      <c r="D243" s="6" t="s">
        <v>14</v>
      </c>
      <c r="E243" s="6" t="s">
        <v>25</v>
      </c>
      <c r="F243" s="8">
        <v>14</v>
      </c>
      <c r="G243" s="9">
        <v>14.83</v>
      </c>
      <c r="H243" s="10">
        <v>207.62</v>
      </c>
      <c r="I243" s="35">
        <f t="shared" si="0"/>
        <v>0</v>
      </c>
      <c r="J243" s="36">
        <f t="shared" si="1"/>
        <v>207.62</v>
      </c>
    </row>
    <row r="244" spans="1:10" ht="16.5">
      <c r="A244" s="5" t="s">
        <v>657</v>
      </c>
      <c r="B244" s="6" t="s">
        <v>658</v>
      </c>
      <c r="C244" s="7" t="s">
        <v>659</v>
      </c>
      <c r="D244" s="6" t="s">
        <v>14</v>
      </c>
      <c r="E244" s="6" t="s">
        <v>25</v>
      </c>
      <c r="F244" s="8">
        <v>4</v>
      </c>
      <c r="G244" s="9">
        <v>22.76</v>
      </c>
      <c r="H244" s="10">
        <v>91.04</v>
      </c>
      <c r="I244" s="35">
        <f t="shared" si="0"/>
        <v>0</v>
      </c>
      <c r="J244" s="36">
        <f t="shared" si="1"/>
        <v>91.04</v>
      </c>
    </row>
    <row r="245" spans="1:10" ht="16.5">
      <c r="A245" s="5" t="s">
        <v>660</v>
      </c>
      <c r="B245" s="6" t="s">
        <v>661</v>
      </c>
      <c r="C245" s="7" t="s">
        <v>662</v>
      </c>
      <c r="D245" s="6" t="s">
        <v>14</v>
      </c>
      <c r="E245" s="6" t="s">
        <v>25</v>
      </c>
      <c r="F245" s="8">
        <v>1</v>
      </c>
      <c r="G245" s="9">
        <v>27.21</v>
      </c>
      <c r="H245" s="10">
        <v>27.21</v>
      </c>
      <c r="I245" s="35">
        <f t="shared" si="0"/>
        <v>0</v>
      </c>
      <c r="J245" s="36">
        <f t="shared" si="1"/>
        <v>27.21</v>
      </c>
    </row>
    <row r="246" spans="1:10" ht="16.5">
      <c r="A246" s="5" t="s">
        <v>663</v>
      </c>
      <c r="B246" s="6" t="s">
        <v>664</v>
      </c>
      <c r="C246" s="7" t="s">
        <v>665</v>
      </c>
      <c r="D246" s="6" t="s">
        <v>14</v>
      </c>
      <c r="E246" s="6" t="s">
        <v>25</v>
      </c>
      <c r="F246" s="8">
        <v>2</v>
      </c>
      <c r="G246" s="9">
        <v>49</v>
      </c>
      <c r="H246" s="10">
        <v>98</v>
      </c>
      <c r="I246" s="35">
        <f t="shared" si="0"/>
        <v>0</v>
      </c>
      <c r="J246" s="36">
        <f t="shared" si="1"/>
        <v>98</v>
      </c>
    </row>
    <row r="247" spans="1:10" ht="16.5">
      <c r="A247" s="5" t="s">
        <v>666</v>
      </c>
      <c r="B247" s="6" t="s">
        <v>667</v>
      </c>
      <c r="C247" s="7" t="s">
        <v>668</v>
      </c>
      <c r="D247" s="6" t="s">
        <v>14</v>
      </c>
      <c r="E247" s="6" t="s">
        <v>25</v>
      </c>
      <c r="F247" s="8">
        <v>4</v>
      </c>
      <c r="G247" s="9">
        <v>95.11</v>
      </c>
      <c r="H247" s="10">
        <v>380.44</v>
      </c>
      <c r="I247" s="35">
        <f t="shared" si="0"/>
        <v>0</v>
      </c>
      <c r="J247" s="36">
        <f t="shared" si="1"/>
        <v>380.44</v>
      </c>
    </row>
    <row r="248" spans="1:10" ht="33">
      <c r="A248" s="5" t="s">
        <v>669</v>
      </c>
      <c r="B248" s="6" t="s">
        <v>670</v>
      </c>
      <c r="C248" s="7" t="s">
        <v>671</v>
      </c>
      <c r="D248" s="6" t="s">
        <v>60</v>
      </c>
      <c r="E248" s="6" t="s">
        <v>653</v>
      </c>
      <c r="F248" s="8">
        <v>68</v>
      </c>
      <c r="G248" s="9">
        <v>52.27</v>
      </c>
      <c r="H248" s="10">
        <v>3554.36</v>
      </c>
      <c r="I248" s="35">
        <f t="shared" si="0"/>
        <v>0</v>
      </c>
      <c r="J248" s="36">
        <f t="shared" si="1"/>
        <v>3554.36</v>
      </c>
    </row>
    <row r="249" spans="1:10" ht="33">
      <c r="A249" s="5" t="s">
        <v>672</v>
      </c>
      <c r="B249" s="6" t="s">
        <v>673</v>
      </c>
      <c r="C249" s="7" t="s">
        <v>674</v>
      </c>
      <c r="D249" s="6" t="s">
        <v>60</v>
      </c>
      <c r="E249" s="6" t="s">
        <v>653</v>
      </c>
      <c r="F249" s="8">
        <v>6</v>
      </c>
      <c r="G249" s="9">
        <v>62.75</v>
      </c>
      <c r="H249" s="10">
        <v>376.5</v>
      </c>
      <c r="I249" s="35">
        <f t="shared" si="0"/>
        <v>0</v>
      </c>
      <c r="J249" s="36">
        <f t="shared" si="1"/>
        <v>376.5</v>
      </c>
    </row>
    <row r="250" spans="1:10">
      <c r="A250" s="5" t="s">
        <v>675</v>
      </c>
      <c r="B250" s="6" t="s">
        <v>676</v>
      </c>
      <c r="C250" s="7" t="s">
        <v>677</v>
      </c>
      <c r="D250" s="6" t="s">
        <v>130</v>
      </c>
      <c r="E250" s="6" t="s">
        <v>20</v>
      </c>
      <c r="F250" s="8">
        <v>1</v>
      </c>
      <c r="G250" s="9">
        <v>50.17</v>
      </c>
      <c r="H250" s="10">
        <v>50.17</v>
      </c>
      <c r="I250" s="35">
        <f t="shared" si="0"/>
        <v>0</v>
      </c>
      <c r="J250" s="36">
        <f t="shared" si="1"/>
        <v>50.17</v>
      </c>
    </row>
    <row r="251" spans="1:10" ht="16.5">
      <c r="A251" s="5" t="s">
        <v>678</v>
      </c>
      <c r="B251" s="6" t="s">
        <v>679</v>
      </c>
      <c r="C251" s="7" t="s">
        <v>680</v>
      </c>
      <c r="D251" s="6" t="s">
        <v>130</v>
      </c>
      <c r="E251" s="6" t="s">
        <v>20</v>
      </c>
      <c r="F251" s="8">
        <v>4</v>
      </c>
      <c r="G251" s="9">
        <v>66.239999999999995</v>
      </c>
      <c r="H251" s="10">
        <v>264.95999999999998</v>
      </c>
      <c r="I251" s="35">
        <f t="shared" si="0"/>
        <v>0</v>
      </c>
      <c r="J251" s="36">
        <f t="shared" si="1"/>
        <v>264.95999999999998</v>
      </c>
    </row>
    <row r="252" spans="1:10" ht="20.100000000000001" customHeight="1">
      <c r="A252" s="3" t="s">
        <v>681</v>
      </c>
      <c r="B252" s="49" t="s">
        <v>682</v>
      </c>
      <c r="C252" s="49"/>
      <c r="D252" s="49"/>
      <c r="E252" s="49"/>
      <c r="F252" s="49"/>
      <c r="G252" s="49"/>
      <c r="H252" s="4">
        <v>22394.77</v>
      </c>
      <c r="I252" s="35">
        <f t="shared" si="0"/>
        <v>0</v>
      </c>
      <c r="J252" s="36">
        <f t="shared" si="1"/>
        <v>22394.77</v>
      </c>
    </row>
    <row r="253" spans="1:10">
      <c r="A253" s="5" t="s">
        <v>683</v>
      </c>
      <c r="B253" s="6" t="s">
        <v>684</v>
      </c>
      <c r="C253" s="7" t="s">
        <v>685</v>
      </c>
      <c r="D253" s="6" t="s">
        <v>130</v>
      </c>
      <c r="E253" s="6" t="s">
        <v>442</v>
      </c>
      <c r="F253" s="8">
        <v>200</v>
      </c>
      <c r="G253" s="9">
        <v>20.329999999999998</v>
      </c>
      <c r="H253" s="10">
        <v>4066</v>
      </c>
      <c r="I253" s="35">
        <f t="shared" si="0"/>
        <v>0</v>
      </c>
      <c r="J253" s="36">
        <f t="shared" si="1"/>
        <v>4066</v>
      </c>
    </row>
    <row r="254" spans="1:10" ht="16.5">
      <c r="A254" s="5" t="s">
        <v>686</v>
      </c>
      <c r="B254" s="6" t="s">
        <v>687</v>
      </c>
      <c r="C254" s="7" t="s">
        <v>688</v>
      </c>
      <c r="D254" s="6" t="s">
        <v>14</v>
      </c>
      <c r="E254" s="6" t="s">
        <v>25</v>
      </c>
      <c r="F254" s="8">
        <v>16</v>
      </c>
      <c r="G254" s="9">
        <v>18.32</v>
      </c>
      <c r="H254" s="10">
        <v>293.12</v>
      </c>
      <c r="I254" s="35">
        <f t="shared" si="0"/>
        <v>0</v>
      </c>
      <c r="J254" s="36">
        <f t="shared" si="1"/>
        <v>293.12</v>
      </c>
    </row>
    <row r="255" spans="1:10">
      <c r="A255" s="5" t="s">
        <v>689</v>
      </c>
      <c r="B255" s="6" t="s">
        <v>690</v>
      </c>
      <c r="C255" s="7" t="s">
        <v>691</v>
      </c>
      <c r="D255" s="6" t="s">
        <v>14</v>
      </c>
      <c r="E255" s="6" t="s">
        <v>25</v>
      </c>
      <c r="F255" s="8">
        <v>16</v>
      </c>
      <c r="G255" s="9">
        <v>15.26</v>
      </c>
      <c r="H255" s="10">
        <v>244.16</v>
      </c>
      <c r="I255" s="35">
        <f t="shared" si="0"/>
        <v>0</v>
      </c>
      <c r="J255" s="36">
        <f t="shared" si="1"/>
        <v>244.16</v>
      </c>
    </row>
    <row r="256" spans="1:10">
      <c r="A256" s="5" t="s">
        <v>692</v>
      </c>
      <c r="B256" s="6" t="s">
        <v>693</v>
      </c>
      <c r="C256" s="7" t="s">
        <v>694</v>
      </c>
      <c r="D256" s="6" t="s">
        <v>130</v>
      </c>
      <c r="E256" s="6" t="s">
        <v>695</v>
      </c>
      <c r="F256" s="8">
        <v>1</v>
      </c>
      <c r="G256" s="9">
        <v>209.64</v>
      </c>
      <c r="H256" s="10">
        <v>209.64</v>
      </c>
      <c r="I256" s="35">
        <f t="shared" si="0"/>
        <v>0</v>
      </c>
      <c r="J256" s="36">
        <f t="shared" si="1"/>
        <v>209.64</v>
      </c>
    </row>
    <row r="257" spans="1:10" ht="16.5">
      <c r="A257" s="5" t="s">
        <v>696</v>
      </c>
      <c r="B257" s="6" t="s">
        <v>697</v>
      </c>
      <c r="C257" s="7" t="s">
        <v>698</v>
      </c>
      <c r="D257" s="6" t="s">
        <v>130</v>
      </c>
      <c r="E257" s="6" t="s">
        <v>699</v>
      </c>
      <c r="F257" s="8">
        <v>14</v>
      </c>
      <c r="G257" s="9">
        <v>70.099999999999994</v>
      </c>
      <c r="H257" s="10">
        <v>981.4</v>
      </c>
      <c r="I257" s="35">
        <f t="shared" si="0"/>
        <v>0</v>
      </c>
      <c r="J257" s="36">
        <f t="shared" si="1"/>
        <v>981.4</v>
      </c>
    </row>
    <row r="258" spans="1:10" ht="16.5">
      <c r="A258" s="5" t="s">
        <v>700</v>
      </c>
      <c r="B258" s="6" t="s">
        <v>701</v>
      </c>
      <c r="C258" s="7" t="s">
        <v>702</v>
      </c>
      <c r="D258" s="6" t="s">
        <v>703</v>
      </c>
      <c r="E258" s="6" t="s">
        <v>20</v>
      </c>
      <c r="F258" s="8">
        <v>16</v>
      </c>
      <c r="G258" s="9">
        <v>50.09</v>
      </c>
      <c r="H258" s="10">
        <v>801.44</v>
      </c>
      <c r="I258" s="35">
        <f t="shared" si="0"/>
        <v>0</v>
      </c>
      <c r="J258" s="36">
        <f t="shared" si="1"/>
        <v>801.44</v>
      </c>
    </row>
    <row r="259" spans="1:10">
      <c r="A259" s="5" t="s">
        <v>704</v>
      </c>
      <c r="B259" s="6" t="s">
        <v>705</v>
      </c>
      <c r="C259" s="7" t="s">
        <v>706</v>
      </c>
      <c r="D259" s="6" t="s">
        <v>130</v>
      </c>
      <c r="E259" s="6" t="s">
        <v>20</v>
      </c>
      <c r="F259" s="8">
        <v>92</v>
      </c>
      <c r="G259" s="9">
        <v>0.08</v>
      </c>
      <c r="H259" s="10">
        <v>7.36</v>
      </c>
      <c r="I259" s="35">
        <f t="shared" ref="I259:I410" si="2">$I$2</f>
        <v>0</v>
      </c>
      <c r="J259" s="36">
        <f t="shared" ref="J259:J410" si="3">H259-(H259*I259)</f>
        <v>7.36</v>
      </c>
    </row>
    <row r="260" spans="1:10" ht="16.5">
      <c r="A260" s="5" t="s">
        <v>707</v>
      </c>
      <c r="B260" s="6" t="s">
        <v>708</v>
      </c>
      <c r="C260" s="7" t="s">
        <v>709</v>
      </c>
      <c r="D260" s="6" t="s">
        <v>130</v>
      </c>
      <c r="E260" s="6" t="s">
        <v>442</v>
      </c>
      <c r="F260" s="8">
        <v>24</v>
      </c>
      <c r="G260" s="9">
        <v>20.87</v>
      </c>
      <c r="H260" s="10">
        <v>500.88</v>
      </c>
      <c r="I260" s="35">
        <f t="shared" si="2"/>
        <v>0</v>
      </c>
      <c r="J260" s="36">
        <f t="shared" si="3"/>
        <v>500.88</v>
      </c>
    </row>
    <row r="261" spans="1:10" ht="16.5">
      <c r="A261" s="5" t="s">
        <v>710</v>
      </c>
      <c r="B261" s="6" t="s">
        <v>711</v>
      </c>
      <c r="C261" s="7" t="s">
        <v>712</v>
      </c>
      <c r="D261" s="6" t="s">
        <v>130</v>
      </c>
      <c r="E261" s="6" t="s">
        <v>20</v>
      </c>
      <c r="F261" s="8">
        <v>8</v>
      </c>
      <c r="G261" s="9">
        <v>112.38</v>
      </c>
      <c r="H261" s="10">
        <v>899.04</v>
      </c>
      <c r="I261" s="35">
        <f t="shared" si="2"/>
        <v>0</v>
      </c>
      <c r="J261" s="36">
        <f t="shared" si="3"/>
        <v>899.04</v>
      </c>
    </row>
    <row r="262" spans="1:10" ht="16.5">
      <c r="A262" s="5" t="s">
        <v>713</v>
      </c>
      <c r="B262" s="6" t="s">
        <v>714</v>
      </c>
      <c r="C262" s="7" t="s">
        <v>715</v>
      </c>
      <c r="D262" s="6" t="s">
        <v>130</v>
      </c>
      <c r="E262" s="6" t="s">
        <v>20</v>
      </c>
      <c r="F262" s="8">
        <v>24</v>
      </c>
      <c r="G262" s="9">
        <v>13.4</v>
      </c>
      <c r="H262" s="10">
        <v>321.60000000000002</v>
      </c>
      <c r="I262" s="35">
        <f t="shared" si="2"/>
        <v>0</v>
      </c>
      <c r="J262" s="36">
        <f t="shared" si="3"/>
        <v>321.60000000000002</v>
      </c>
    </row>
    <row r="263" spans="1:10" ht="16.5">
      <c r="A263" s="5" t="s">
        <v>716</v>
      </c>
      <c r="B263" s="6" t="s">
        <v>717</v>
      </c>
      <c r="C263" s="7" t="s">
        <v>718</v>
      </c>
      <c r="D263" s="6" t="s">
        <v>14</v>
      </c>
      <c r="E263" s="6" t="s">
        <v>25</v>
      </c>
      <c r="F263" s="8">
        <v>8</v>
      </c>
      <c r="G263" s="9">
        <v>147.97999999999999</v>
      </c>
      <c r="H263" s="10">
        <v>1183.8399999999999</v>
      </c>
      <c r="I263" s="35">
        <f t="shared" si="2"/>
        <v>0</v>
      </c>
      <c r="J263" s="36">
        <f t="shared" si="3"/>
        <v>1183.8399999999999</v>
      </c>
    </row>
    <row r="264" spans="1:10" ht="16.5">
      <c r="A264" s="5" t="s">
        <v>719</v>
      </c>
      <c r="B264" s="6" t="s">
        <v>720</v>
      </c>
      <c r="C264" s="7" t="s">
        <v>721</v>
      </c>
      <c r="D264" s="6" t="s">
        <v>130</v>
      </c>
      <c r="E264" s="6" t="s">
        <v>20</v>
      </c>
      <c r="F264" s="8">
        <v>1</v>
      </c>
      <c r="G264" s="9">
        <v>459.31</v>
      </c>
      <c r="H264" s="10">
        <v>459.31</v>
      </c>
      <c r="I264" s="35">
        <f t="shared" si="2"/>
        <v>0</v>
      </c>
      <c r="J264" s="36">
        <f t="shared" si="3"/>
        <v>459.31</v>
      </c>
    </row>
    <row r="265" spans="1:10">
      <c r="A265" s="5" t="s">
        <v>722</v>
      </c>
      <c r="B265" s="6" t="s">
        <v>723</v>
      </c>
      <c r="C265" s="7" t="s">
        <v>724</v>
      </c>
      <c r="D265" s="6" t="s">
        <v>130</v>
      </c>
      <c r="E265" s="6" t="s">
        <v>20</v>
      </c>
      <c r="F265" s="8">
        <v>1</v>
      </c>
      <c r="G265" s="9">
        <v>281.16000000000003</v>
      </c>
      <c r="H265" s="10">
        <v>281.16000000000003</v>
      </c>
      <c r="I265" s="35">
        <f t="shared" si="2"/>
        <v>0</v>
      </c>
      <c r="J265" s="36">
        <f t="shared" si="3"/>
        <v>281.16000000000003</v>
      </c>
    </row>
    <row r="266" spans="1:10" ht="16.5">
      <c r="A266" s="5" t="s">
        <v>725</v>
      </c>
      <c r="B266" s="6" t="s">
        <v>726</v>
      </c>
      <c r="C266" s="7" t="s">
        <v>727</v>
      </c>
      <c r="D266" s="6" t="s">
        <v>60</v>
      </c>
      <c r="E266" s="6" t="s">
        <v>25</v>
      </c>
      <c r="F266" s="8">
        <v>8</v>
      </c>
      <c r="G266" s="9">
        <v>21.22</v>
      </c>
      <c r="H266" s="10">
        <v>169.76</v>
      </c>
      <c r="I266" s="35">
        <f t="shared" si="2"/>
        <v>0</v>
      </c>
      <c r="J266" s="36">
        <f t="shared" si="3"/>
        <v>169.76</v>
      </c>
    </row>
    <row r="267" spans="1:10" ht="16.5">
      <c r="A267" s="5" t="s">
        <v>728</v>
      </c>
      <c r="B267" s="6" t="s">
        <v>729</v>
      </c>
      <c r="C267" s="7" t="s">
        <v>730</v>
      </c>
      <c r="D267" s="6" t="s">
        <v>14</v>
      </c>
      <c r="E267" s="6" t="s">
        <v>45</v>
      </c>
      <c r="F267" s="8">
        <v>150</v>
      </c>
      <c r="G267" s="9">
        <v>71.819999999999993</v>
      </c>
      <c r="H267" s="10">
        <v>10773</v>
      </c>
      <c r="I267" s="35">
        <f t="shared" si="2"/>
        <v>0</v>
      </c>
      <c r="J267" s="36">
        <f t="shared" si="3"/>
        <v>10773</v>
      </c>
    </row>
    <row r="268" spans="1:10" ht="24.75">
      <c r="A268" s="5" t="s">
        <v>731</v>
      </c>
      <c r="B268" s="6" t="s">
        <v>434</v>
      </c>
      <c r="C268" s="7" t="s">
        <v>732</v>
      </c>
      <c r="D268" s="6" t="s">
        <v>14</v>
      </c>
      <c r="E268" s="6" t="s">
        <v>45</v>
      </c>
      <c r="F268" s="8">
        <v>10</v>
      </c>
      <c r="G268" s="9">
        <v>69.37</v>
      </c>
      <c r="H268" s="10">
        <v>693.7</v>
      </c>
      <c r="I268" s="35">
        <f t="shared" si="2"/>
        <v>0</v>
      </c>
      <c r="J268" s="36">
        <f t="shared" si="3"/>
        <v>693.7</v>
      </c>
    </row>
    <row r="269" spans="1:10" ht="16.5">
      <c r="A269" s="5" t="s">
        <v>733</v>
      </c>
      <c r="B269" s="6" t="s">
        <v>734</v>
      </c>
      <c r="C269" s="7" t="s">
        <v>735</v>
      </c>
      <c r="D269" s="6" t="s">
        <v>14</v>
      </c>
      <c r="E269" s="6" t="s">
        <v>25</v>
      </c>
      <c r="F269" s="8">
        <v>8</v>
      </c>
      <c r="G269" s="9">
        <v>63.67</v>
      </c>
      <c r="H269" s="10">
        <v>509.36</v>
      </c>
      <c r="I269" s="35">
        <f t="shared" si="2"/>
        <v>0</v>
      </c>
      <c r="J269" s="36">
        <f t="shared" si="3"/>
        <v>509.36</v>
      </c>
    </row>
    <row r="270" spans="1:10" ht="20.100000000000001" customHeight="1">
      <c r="A270" s="3" t="s">
        <v>736</v>
      </c>
      <c r="B270" s="49" t="s">
        <v>737</v>
      </c>
      <c r="C270" s="49"/>
      <c r="D270" s="49"/>
      <c r="E270" s="49"/>
      <c r="F270" s="49"/>
      <c r="G270" s="49"/>
      <c r="H270" s="4">
        <v>15145.35</v>
      </c>
      <c r="I270" s="35">
        <f t="shared" si="2"/>
        <v>0</v>
      </c>
      <c r="J270" s="36">
        <f t="shared" si="3"/>
        <v>15145.35</v>
      </c>
    </row>
    <row r="271" spans="1:10">
      <c r="A271" s="5" t="s">
        <v>738</v>
      </c>
      <c r="B271" s="6" t="s">
        <v>739</v>
      </c>
      <c r="C271" s="7" t="s">
        <v>740</v>
      </c>
      <c r="D271" s="6" t="s">
        <v>130</v>
      </c>
      <c r="E271" s="6" t="s">
        <v>20</v>
      </c>
      <c r="F271" s="8">
        <v>5</v>
      </c>
      <c r="G271" s="9">
        <v>418.72</v>
      </c>
      <c r="H271" s="10">
        <v>2093.6</v>
      </c>
      <c r="I271" s="35">
        <f t="shared" si="2"/>
        <v>0</v>
      </c>
      <c r="J271" s="36">
        <f t="shared" si="3"/>
        <v>2093.6</v>
      </c>
    </row>
    <row r="272" spans="1:10" ht="16.5">
      <c r="A272" s="5" t="s">
        <v>741</v>
      </c>
      <c r="B272" s="6" t="s">
        <v>742</v>
      </c>
      <c r="C272" s="7" t="s">
        <v>743</v>
      </c>
      <c r="D272" s="6" t="s">
        <v>14</v>
      </c>
      <c r="E272" s="6" t="s">
        <v>25</v>
      </c>
      <c r="F272" s="8">
        <v>2</v>
      </c>
      <c r="G272" s="9">
        <v>101.87</v>
      </c>
      <c r="H272" s="10">
        <v>203.74</v>
      </c>
      <c r="I272" s="35">
        <f t="shared" si="2"/>
        <v>0</v>
      </c>
      <c r="J272" s="36">
        <f t="shared" si="3"/>
        <v>203.74</v>
      </c>
    </row>
    <row r="273" spans="1:10" ht="16.5">
      <c r="A273" s="5" t="s">
        <v>744</v>
      </c>
      <c r="B273" s="6" t="s">
        <v>561</v>
      </c>
      <c r="C273" s="7" t="s">
        <v>745</v>
      </c>
      <c r="D273" s="6" t="s">
        <v>489</v>
      </c>
      <c r="E273" s="6" t="s">
        <v>25</v>
      </c>
      <c r="F273" s="8">
        <v>12</v>
      </c>
      <c r="G273" s="9">
        <v>31.39</v>
      </c>
      <c r="H273" s="10">
        <v>376.68</v>
      </c>
      <c r="I273" s="35">
        <f t="shared" si="2"/>
        <v>0</v>
      </c>
      <c r="J273" s="36">
        <f t="shared" si="3"/>
        <v>376.68</v>
      </c>
    </row>
    <row r="274" spans="1:10" ht="16.5">
      <c r="A274" s="5" t="s">
        <v>746</v>
      </c>
      <c r="B274" s="6" t="s">
        <v>747</v>
      </c>
      <c r="C274" s="7" t="s">
        <v>748</v>
      </c>
      <c r="D274" s="6" t="s">
        <v>14</v>
      </c>
      <c r="E274" s="6" t="s">
        <v>45</v>
      </c>
      <c r="F274" s="8">
        <v>130</v>
      </c>
      <c r="G274" s="9">
        <v>5.94</v>
      </c>
      <c r="H274" s="10">
        <v>772.2</v>
      </c>
      <c r="I274" s="35">
        <f t="shared" si="2"/>
        <v>0</v>
      </c>
      <c r="J274" s="36">
        <f t="shared" si="3"/>
        <v>772.2</v>
      </c>
    </row>
    <row r="275" spans="1:10" ht="16.5">
      <c r="A275" s="5" t="s">
        <v>749</v>
      </c>
      <c r="B275" s="6" t="s">
        <v>750</v>
      </c>
      <c r="C275" s="7" t="s">
        <v>751</v>
      </c>
      <c r="D275" s="6" t="s">
        <v>19</v>
      </c>
      <c r="E275" s="6" t="s">
        <v>442</v>
      </c>
      <c r="F275" s="8">
        <v>60</v>
      </c>
      <c r="G275" s="9">
        <v>13.93</v>
      </c>
      <c r="H275" s="10">
        <v>835.8</v>
      </c>
      <c r="I275" s="35">
        <f t="shared" si="2"/>
        <v>0</v>
      </c>
      <c r="J275" s="36">
        <f t="shared" si="3"/>
        <v>835.8</v>
      </c>
    </row>
    <row r="276" spans="1:10" ht="24.75">
      <c r="A276" s="5" t="s">
        <v>752</v>
      </c>
      <c r="B276" s="6" t="s">
        <v>753</v>
      </c>
      <c r="C276" s="7" t="s">
        <v>754</v>
      </c>
      <c r="D276" s="6" t="s">
        <v>14</v>
      </c>
      <c r="E276" s="6" t="s">
        <v>45</v>
      </c>
      <c r="F276" s="8">
        <v>50</v>
      </c>
      <c r="G276" s="9">
        <v>19.8</v>
      </c>
      <c r="H276" s="10">
        <v>990</v>
      </c>
      <c r="I276" s="35">
        <f t="shared" si="2"/>
        <v>0</v>
      </c>
      <c r="J276" s="36">
        <f t="shared" si="3"/>
        <v>990</v>
      </c>
    </row>
    <row r="277" spans="1:10" ht="24.75">
      <c r="A277" s="5" t="s">
        <v>755</v>
      </c>
      <c r="B277" s="6" t="s">
        <v>440</v>
      </c>
      <c r="C277" s="7" t="s">
        <v>756</v>
      </c>
      <c r="D277" s="6" t="s">
        <v>130</v>
      </c>
      <c r="E277" s="6" t="s">
        <v>442</v>
      </c>
      <c r="F277" s="8">
        <v>50</v>
      </c>
      <c r="G277" s="9">
        <v>27.99</v>
      </c>
      <c r="H277" s="10">
        <v>1399.5</v>
      </c>
      <c r="I277" s="35">
        <f t="shared" si="2"/>
        <v>0</v>
      </c>
      <c r="J277" s="36">
        <f t="shared" si="3"/>
        <v>1399.5</v>
      </c>
    </row>
    <row r="278" spans="1:10" ht="16.5">
      <c r="A278" s="5" t="s">
        <v>757</v>
      </c>
      <c r="B278" s="6" t="s">
        <v>758</v>
      </c>
      <c r="C278" s="7" t="s">
        <v>759</v>
      </c>
      <c r="D278" s="6" t="s">
        <v>130</v>
      </c>
      <c r="E278" s="6" t="s">
        <v>20</v>
      </c>
      <c r="F278" s="8">
        <v>24</v>
      </c>
      <c r="G278" s="9">
        <v>50.84</v>
      </c>
      <c r="H278" s="10">
        <v>1220.1600000000001</v>
      </c>
      <c r="I278" s="35">
        <f t="shared" si="2"/>
        <v>0</v>
      </c>
      <c r="J278" s="36">
        <f t="shared" si="3"/>
        <v>1220.1600000000001</v>
      </c>
    </row>
    <row r="279" spans="1:10" ht="16.5">
      <c r="A279" s="5" t="s">
        <v>760</v>
      </c>
      <c r="B279" s="6" t="s">
        <v>761</v>
      </c>
      <c r="C279" s="7" t="s">
        <v>762</v>
      </c>
      <c r="D279" s="6" t="s">
        <v>130</v>
      </c>
      <c r="E279" s="6" t="s">
        <v>20</v>
      </c>
      <c r="F279" s="8">
        <v>1</v>
      </c>
      <c r="G279" s="9">
        <v>52.79</v>
      </c>
      <c r="H279" s="10">
        <v>52.79</v>
      </c>
      <c r="I279" s="35">
        <f t="shared" si="2"/>
        <v>0</v>
      </c>
      <c r="J279" s="36">
        <f t="shared" si="3"/>
        <v>52.79</v>
      </c>
    </row>
    <row r="280" spans="1:10" ht="16.5">
      <c r="A280" s="5" t="s">
        <v>763</v>
      </c>
      <c r="B280" s="6" t="s">
        <v>588</v>
      </c>
      <c r="C280" s="7" t="s">
        <v>589</v>
      </c>
      <c r="D280" s="6" t="s">
        <v>60</v>
      </c>
      <c r="E280" s="6" t="s">
        <v>442</v>
      </c>
      <c r="F280" s="8">
        <v>40</v>
      </c>
      <c r="G280" s="9">
        <v>28.79</v>
      </c>
      <c r="H280" s="10">
        <v>1151.5999999999999</v>
      </c>
      <c r="I280" s="35">
        <f t="shared" si="2"/>
        <v>0</v>
      </c>
      <c r="J280" s="36">
        <f t="shared" si="3"/>
        <v>1151.5999999999999</v>
      </c>
    </row>
    <row r="281" spans="1:10" ht="16.5">
      <c r="A281" s="5" t="s">
        <v>764</v>
      </c>
      <c r="B281" s="6" t="s">
        <v>765</v>
      </c>
      <c r="C281" s="7" t="s">
        <v>766</v>
      </c>
      <c r="D281" s="6" t="s">
        <v>19</v>
      </c>
      <c r="E281" s="6" t="s">
        <v>767</v>
      </c>
      <c r="F281" s="8">
        <v>1</v>
      </c>
      <c r="G281" s="9">
        <v>103.62</v>
      </c>
      <c r="H281" s="10">
        <v>103.62</v>
      </c>
      <c r="I281" s="35">
        <f t="shared" si="2"/>
        <v>0</v>
      </c>
      <c r="J281" s="36">
        <f t="shared" si="3"/>
        <v>103.62</v>
      </c>
    </row>
    <row r="282" spans="1:10" ht="24.75">
      <c r="A282" s="5" t="s">
        <v>768</v>
      </c>
      <c r="B282" s="6" t="s">
        <v>769</v>
      </c>
      <c r="C282" s="7" t="s">
        <v>770</v>
      </c>
      <c r="D282" s="6" t="s">
        <v>14</v>
      </c>
      <c r="E282" s="6" t="s">
        <v>25</v>
      </c>
      <c r="F282" s="8">
        <v>1</v>
      </c>
      <c r="G282" s="9">
        <v>25.37</v>
      </c>
      <c r="H282" s="10">
        <v>25.37</v>
      </c>
      <c r="I282" s="35">
        <f t="shared" si="2"/>
        <v>0</v>
      </c>
      <c r="J282" s="36">
        <f t="shared" si="3"/>
        <v>25.37</v>
      </c>
    </row>
    <row r="283" spans="1:10">
      <c r="A283" s="5" t="s">
        <v>771</v>
      </c>
      <c r="B283" s="6" t="s">
        <v>772</v>
      </c>
      <c r="C283" s="7" t="s">
        <v>773</v>
      </c>
      <c r="D283" s="6" t="s">
        <v>130</v>
      </c>
      <c r="E283" s="6" t="s">
        <v>20</v>
      </c>
      <c r="F283" s="8">
        <v>1</v>
      </c>
      <c r="G283" s="9">
        <v>545.02</v>
      </c>
      <c r="H283" s="10">
        <v>545.02</v>
      </c>
      <c r="I283" s="35">
        <f t="shared" si="2"/>
        <v>0</v>
      </c>
      <c r="J283" s="36">
        <f t="shared" si="3"/>
        <v>545.02</v>
      </c>
    </row>
    <row r="284" spans="1:10" ht="24.75">
      <c r="A284" s="5" t="s">
        <v>774</v>
      </c>
      <c r="B284" s="6" t="s">
        <v>775</v>
      </c>
      <c r="C284" s="7" t="s">
        <v>776</v>
      </c>
      <c r="D284" s="6" t="s">
        <v>291</v>
      </c>
      <c r="E284" s="6" t="s">
        <v>20</v>
      </c>
      <c r="F284" s="8">
        <v>1</v>
      </c>
      <c r="G284" s="9">
        <v>943.46</v>
      </c>
      <c r="H284" s="10">
        <v>943.46</v>
      </c>
      <c r="I284" s="35">
        <f t="shared" si="2"/>
        <v>0</v>
      </c>
      <c r="J284" s="36">
        <f t="shared" si="3"/>
        <v>943.46</v>
      </c>
    </row>
    <row r="285" spans="1:10" ht="16.5">
      <c r="A285" s="5" t="s">
        <v>777</v>
      </c>
      <c r="B285" s="6" t="s">
        <v>778</v>
      </c>
      <c r="C285" s="7" t="s">
        <v>779</v>
      </c>
      <c r="D285" s="6" t="s">
        <v>130</v>
      </c>
      <c r="E285" s="6" t="s">
        <v>20</v>
      </c>
      <c r="F285" s="8">
        <v>1</v>
      </c>
      <c r="G285" s="9">
        <v>1336.76</v>
      </c>
      <c r="H285" s="10">
        <v>1336.76</v>
      </c>
      <c r="I285" s="35">
        <f t="shared" si="2"/>
        <v>0</v>
      </c>
      <c r="J285" s="36">
        <f t="shared" si="3"/>
        <v>1336.76</v>
      </c>
    </row>
    <row r="286" spans="1:10">
      <c r="A286" s="5" t="s">
        <v>780</v>
      </c>
      <c r="B286" s="6" t="s">
        <v>781</v>
      </c>
      <c r="C286" s="7" t="s">
        <v>782</v>
      </c>
      <c r="D286" s="6" t="s">
        <v>130</v>
      </c>
      <c r="E286" s="6" t="s">
        <v>20</v>
      </c>
      <c r="F286" s="8">
        <v>1</v>
      </c>
      <c r="G286" s="9">
        <v>302.06</v>
      </c>
      <c r="H286" s="10">
        <v>302.06</v>
      </c>
      <c r="I286" s="35">
        <f t="shared" si="2"/>
        <v>0</v>
      </c>
      <c r="J286" s="36">
        <f t="shared" si="3"/>
        <v>302.06</v>
      </c>
    </row>
    <row r="287" spans="1:10" ht="16.5">
      <c r="A287" s="5" t="s">
        <v>783</v>
      </c>
      <c r="B287" s="6" t="s">
        <v>784</v>
      </c>
      <c r="C287" s="7" t="s">
        <v>785</v>
      </c>
      <c r="D287" s="6" t="s">
        <v>14</v>
      </c>
      <c r="E287" s="6" t="s">
        <v>25</v>
      </c>
      <c r="F287" s="8">
        <v>1</v>
      </c>
      <c r="G287" s="9">
        <v>22.02</v>
      </c>
      <c r="H287" s="10">
        <v>22.02</v>
      </c>
      <c r="I287" s="35">
        <f t="shared" si="2"/>
        <v>0</v>
      </c>
      <c r="J287" s="36">
        <f t="shared" si="3"/>
        <v>22.02</v>
      </c>
    </row>
    <row r="288" spans="1:10" ht="16.5">
      <c r="A288" s="5" t="s">
        <v>786</v>
      </c>
      <c r="B288" s="6" t="s">
        <v>787</v>
      </c>
      <c r="C288" s="7" t="s">
        <v>788</v>
      </c>
      <c r="D288" s="6" t="s">
        <v>14</v>
      </c>
      <c r="E288" s="6" t="s">
        <v>25</v>
      </c>
      <c r="F288" s="8">
        <v>8</v>
      </c>
      <c r="G288" s="9">
        <v>36.54</v>
      </c>
      <c r="H288" s="10">
        <v>292.32</v>
      </c>
      <c r="I288" s="35">
        <f t="shared" si="2"/>
        <v>0</v>
      </c>
      <c r="J288" s="36">
        <f t="shared" si="3"/>
        <v>292.32</v>
      </c>
    </row>
    <row r="289" spans="1:10" ht="16.5">
      <c r="A289" s="5" t="s">
        <v>789</v>
      </c>
      <c r="B289" s="6" t="s">
        <v>790</v>
      </c>
      <c r="C289" s="7" t="s">
        <v>791</v>
      </c>
      <c r="D289" s="6" t="s">
        <v>60</v>
      </c>
      <c r="E289" s="6" t="s">
        <v>792</v>
      </c>
      <c r="F289" s="8">
        <v>1</v>
      </c>
      <c r="G289" s="9">
        <v>121.8</v>
      </c>
      <c r="H289" s="10">
        <v>121.8</v>
      </c>
      <c r="I289" s="35">
        <f t="shared" si="2"/>
        <v>0</v>
      </c>
      <c r="J289" s="36">
        <f t="shared" si="3"/>
        <v>121.8</v>
      </c>
    </row>
    <row r="290" spans="1:10">
      <c r="A290" s="5" t="s">
        <v>793</v>
      </c>
      <c r="B290" s="6" t="s">
        <v>794</v>
      </c>
      <c r="C290" s="7" t="s">
        <v>795</v>
      </c>
      <c r="D290" s="6" t="s">
        <v>14</v>
      </c>
      <c r="E290" s="6" t="s">
        <v>25</v>
      </c>
      <c r="F290" s="8">
        <v>6</v>
      </c>
      <c r="G290" s="9">
        <v>69.16</v>
      </c>
      <c r="H290" s="10">
        <v>414.96</v>
      </c>
      <c r="I290" s="35">
        <f t="shared" si="2"/>
        <v>0</v>
      </c>
      <c r="J290" s="36">
        <f t="shared" si="3"/>
        <v>414.96</v>
      </c>
    </row>
    <row r="291" spans="1:10" ht="16.5">
      <c r="A291" s="5" t="s">
        <v>796</v>
      </c>
      <c r="B291" s="6" t="s">
        <v>797</v>
      </c>
      <c r="C291" s="7" t="s">
        <v>798</v>
      </c>
      <c r="D291" s="6" t="s">
        <v>130</v>
      </c>
      <c r="E291" s="6" t="s">
        <v>20</v>
      </c>
      <c r="F291" s="8">
        <v>1</v>
      </c>
      <c r="G291" s="9">
        <v>93.06</v>
      </c>
      <c r="H291" s="10">
        <v>93.06</v>
      </c>
      <c r="I291" s="35">
        <f t="shared" si="2"/>
        <v>0</v>
      </c>
      <c r="J291" s="36">
        <f t="shared" si="3"/>
        <v>93.06</v>
      </c>
    </row>
    <row r="292" spans="1:10" ht="24.75">
      <c r="A292" s="5" t="s">
        <v>799</v>
      </c>
      <c r="B292" s="6" t="s">
        <v>800</v>
      </c>
      <c r="C292" s="7" t="s">
        <v>801</v>
      </c>
      <c r="D292" s="6" t="s">
        <v>14</v>
      </c>
      <c r="E292" s="6" t="s">
        <v>25</v>
      </c>
      <c r="F292" s="8">
        <v>1</v>
      </c>
      <c r="G292" s="9">
        <v>143.53</v>
      </c>
      <c r="H292" s="10">
        <v>143.53</v>
      </c>
      <c r="I292" s="35">
        <f t="shared" si="2"/>
        <v>0</v>
      </c>
      <c r="J292" s="36">
        <f t="shared" si="3"/>
        <v>143.53</v>
      </c>
    </row>
    <row r="293" spans="1:10" ht="24.75">
      <c r="A293" s="5" t="s">
        <v>802</v>
      </c>
      <c r="B293" s="6" t="s">
        <v>803</v>
      </c>
      <c r="C293" s="7" t="s">
        <v>804</v>
      </c>
      <c r="D293" s="6" t="s">
        <v>14</v>
      </c>
      <c r="E293" s="6" t="s">
        <v>45</v>
      </c>
      <c r="F293" s="8">
        <v>50</v>
      </c>
      <c r="G293" s="9">
        <v>5.57</v>
      </c>
      <c r="H293" s="10">
        <v>278.5</v>
      </c>
      <c r="I293" s="35">
        <f t="shared" si="2"/>
        <v>0</v>
      </c>
      <c r="J293" s="36">
        <f t="shared" si="3"/>
        <v>278.5</v>
      </c>
    </row>
    <row r="294" spans="1:10" ht="24.75">
      <c r="A294" s="5" t="s">
        <v>805</v>
      </c>
      <c r="B294" s="6" t="s">
        <v>806</v>
      </c>
      <c r="C294" s="7" t="s">
        <v>807</v>
      </c>
      <c r="D294" s="6" t="s">
        <v>14</v>
      </c>
      <c r="E294" s="6" t="s">
        <v>38</v>
      </c>
      <c r="F294" s="8">
        <v>20</v>
      </c>
      <c r="G294" s="9">
        <v>33.78</v>
      </c>
      <c r="H294" s="10">
        <v>675.6</v>
      </c>
      <c r="I294" s="35">
        <f t="shared" si="2"/>
        <v>0</v>
      </c>
      <c r="J294" s="36">
        <f t="shared" si="3"/>
        <v>675.6</v>
      </c>
    </row>
    <row r="295" spans="1:10">
      <c r="A295" s="5" t="s">
        <v>808</v>
      </c>
      <c r="B295" s="6" t="s">
        <v>809</v>
      </c>
      <c r="C295" s="7" t="s">
        <v>810</v>
      </c>
      <c r="D295" s="6" t="s">
        <v>130</v>
      </c>
      <c r="E295" s="6" t="s">
        <v>20</v>
      </c>
      <c r="F295" s="8">
        <v>8</v>
      </c>
      <c r="G295" s="9">
        <v>31.1</v>
      </c>
      <c r="H295" s="10">
        <v>248.8</v>
      </c>
      <c r="I295" s="35">
        <f t="shared" si="2"/>
        <v>0</v>
      </c>
      <c r="J295" s="36">
        <f t="shared" si="3"/>
        <v>248.8</v>
      </c>
    </row>
    <row r="296" spans="1:10">
      <c r="A296" s="5" t="s">
        <v>811</v>
      </c>
      <c r="B296" s="6" t="s">
        <v>812</v>
      </c>
      <c r="C296" s="7" t="s">
        <v>813</v>
      </c>
      <c r="D296" s="6" t="s">
        <v>130</v>
      </c>
      <c r="E296" s="6" t="s">
        <v>814</v>
      </c>
      <c r="F296" s="8">
        <v>20</v>
      </c>
      <c r="G296" s="9">
        <v>25.12</v>
      </c>
      <c r="H296" s="10">
        <v>502.4</v>
      </c>
      <c r="I296" s="35">
        <f t="shared" si="2"/>
        <v>0</v>
      </c>
      <c r="J296" s="36">
        <f t="shared" si="3"/>
        <v>502.4</v>
      </c>
    </row>
    <row r="297" spans="1:10" ht="20.100000000000001" customHeight="1">
      <c r="A297" s="3" t="s">
        <v>815</v>
      </c>
      <c r="B297" s="49" t="s">
        <v>816</v>
      </c>
      <c r="C297" s="49"/>
      <c r="D297" s="49"/>
      <c r="E297" s="49"/>
      <c r="F297" s="49"/>
      <c r="G297" s="49"/>
      <c r="H297" s="4">
        <v>11577.14</v>
      </c>
      <c r="I297" s="35">
        <f t="shared" si="2"/>
        <v>0</v>
      </c>
      <c r="J297" s="36">
        <f t="shared" si="3"/>
        <v>11577.14</v>
      </c>
    </row>
    <row r="298" spans="1:10" ht="20.100000000000001" customHeight="1">
      <c r="A298" s="3" t="s">
        <v>817</v>
      </c>
      <c r="B298" s="49" t="s">
        <v>818</v>
      </c>
      <c r="C298" s="49"/>
      <c r="D298" s="49"/>
      <c r="E298" s="49"/>
      <c r="F298" s="49"/>
      <c r="G298" s="49"/>
      <c r="H298" s="4">
        <v>1082.05</v>
      </c>
      <c r="I298" s="35">
        <f t="shared" si="2"/>
        <v>0</v>
      </c>
      <c r="J298" s="36">
        <f t="shared" si="3"/>
        <v>1082.05</v>
      </c>
    </row>
    <row r="299" spans="1:10" ht="33">
      <c r="A299" s="5" t="s">
        <v>819</v>
      </c>
      <c r="B299" s="6" t="s">
        <v>820</v>
      </c>
      <c r="C299" s="7" t="s">
        <v>821</v>
      </c>
      <c r="D299" s="6" t="s">
        <v>14</v>
      </c>
      <c r="E299" s="6" t="s">
        <v>25</v>
      </c>
      <c r="F299" s="8">
        <v>3</v>
      </c>
      <c r="G299" s="9">
        <v>19.170000000000002</v>
      </c>
      <c r="H299" s="10">
        <v>57.51</v>
      </c>
      <c r="I299" s="35">
        <f t="shared" si="2"/>
        <v>0</v>
      </c>
      <c r="J299" s="36">
        <f t="shared" si="3"/>
        <v>57.51</v>
      </c>
    </row>
    <row r="300" spans="1:10" ht="33">
      <c r="A300" s="5" t="s">
        <v>822</v>
      </c>
      <c r="B300" s="6" t="s">
        <v>820</v>
      </c>
      <c r="C300" s="7" t="s">
        <v>823</v>
      </c>
      <c r="D300" s="6" t="s">
        <v>14</v>
      </c>
      <c r="E300" s="6" t="s">
        <v>25</v>
      </c>
      <c r="F300" s="8">
        <v>3</v>
      </c>
      <c r="G300" s="9">
        <v>19.170000000000002</v>
      </c>
      <c r="H300" s="10">
        <v>57.51</v>
      </c>
      <c r="I300" s="35">
        <f t="shared" si="2"/>
        <v>0</v>
      </c>
      <c r="J300" s="36">
        <f t="shared" si="3"/>
        <v>57.51</v>
      </c>
    </row>
    <row r="301" spans="1:10" ht="33">
      <c r="A301" s="5" t="s">
        <v>824</v>
      </c>
      <c r="B301" s="6" t="s">
        <v>820</v>
      </c>
      <c r="C301" s="7" t="s">
        <v>825</v>
      </c>
      <c r="D301" s="6" t="s">
        <v>14</v>
      </c>
      <c r="E301" s="6" t="s">
        <v>25</v>
      </c>
      <c r="F301" s="8">
        <v>10</v>
      </c>
      <c r="G301" s="9">
        <v>19.170000000000002</v>
      </c>
      <c r="H301" s="10">
        <v>191.7</v>
      </c>
      <c r="I301" s="35">
        <f t="shared" si="2"/>
        <v>0</v>
      </c>
      <c r="J301" s="36">
        <f t="shared" si="3"/>
        <v>191.7</v>
      </c>
    </row>
    <row r="302" spans="1:10" ht="33">
      <c r="A302" s="5" t="s">
        <v>826</v>
      </c>
      <c r="B302" s="6" t="s">
        <v>827</v>
      </c>
      <c r="C302" s="7" t="s">
        <v>828</v>
      </c>
      <c r="D302" s="6" t="s">
        <v>14</v>
      </c>
      <c r="E302" s="6" t="s">
        <v>25</v>
      </c>
      <c r="F302" s="8">
        <v>5</v>
      </c>
      <c r="G302" s="9">
        <v>22.17</v>
      </c>
      <c r="H302" s="10">
        <v>110.85</v>
      </c>
      <c r="I302" s="35">
        <f t="shared" si="2"/>
        <v>0</v>
      </c>
      <c r="J302" s="36">
        <f t="shared" si="3"/>
        <v>110.85</v>
      </c>
    </row>
    <row r="303" spans="1:10" ht="33">
      <c r="A303" s="5" t="s">
        <v>829</v>
      </c>
      <c r="B303" s="6" t="s">
        <v>820</v>
      </c>
      <c r="C303" s="7" t="s">
        <v>830</v>
      </c>
      <c r="D303" s="6" t="s">
        <v>14</v>
      </c>
      <c r="E303" s="6" t="s">
        <v>25</v>
      </c>
      <c r="F303" s="8">
        <v>2</v>
      </c>
      <c r="G303" s="9">
        <v>19.170000000000002</v>
      </c>
      <c r="H303" s="10">
        <v>38.340000000000003</v>
      </c>
      <c r="I303" s="35">
        <f t="shared" si="2"/>
        <v>0</v>
      </c>
      <c r="J303" s="36">
        <f t="shared" si="3"/>
        <v>38.340000000000003</v>
      </c>
    </row>
    <row r="304" spans="1:10" ht="33">
      <c r="A304" s="5" t="s">
        <v>831</v>
      </c>
      <c r="B304" s="6" t="s">
        <v>832</v>
      </c>
      <c r="C304" s="7" t="s">
        <v>833</v>
      </c>
      <c r="D304" s="6" t="s">
        <v>14</v>
      </c>
      <c r="E304" s="6" t="s">
        <v>25</v>
      </c>
      <c r="F304" s="8">
        <v>1</v>
      </c>
      <c r="G304" s="9">
        <v>37.74</v>
      </c>
      <c r="H304" s="10">
        <v>37.74</v>
      </c>
      <c r="I304" s="35">
        <f t="shared" si="2"/>
        <v>0</v>
      </c>
      <c r="J304" s="36">
        <f t="shared" si="3"/>
        <v>37.74</v>
      </c>
    </row>
    <row r="305" spans="1:10" ht="33">
      <c r="A305" s="5" t="s">
        <v>834</v>
      </c>
      <c r="B305" s="6" t="s">
        <v>835</v>
      </c>
      <c r="C305" s="7" t="s">
        <v>836</v>
      </c>
      <c r="D305" s="6" t="s">
        <v>14</v>
      </c>
      <c r="E305" s="6" t="s">
        <v>25</v>
      </c>
      <c r="F305" s="8">
        <v>4</v>
      </c>
      <c r="G305" s="9">
        <v>11.45</v>
      </c>
      <c r="H305" s="10">
        <v>45.8</v>
      </c>
      <c r="I305" s="35">
        <f t="shared" si="2"/>
        <v>0</v>
      </c>
      <c r="J305" s="36">
        <f t="shared" si="3"/>
        <v>45.8</v>
      </c>
    </row>
    <row r="306" spans="1:10">
      <c r="A306" s="5" t="s">
        <v>837</v>
      </c>
      <c r="B306" s="6" t="s">
        <v>838</v>
      </c>
      <c r="C306" s="7" t="s">
        <v>839</v>
      </c>
      <c r="D306" s="6" t="s">
        <v>14</v>
      </c>
      <c r="E306" s="6" t="s">
        <v>38</v>
      </c>
      <c r="F306" s="8">
        <v>20</v>
      </c>
      <c r="G306" s="9">
        <v>27.13</v>
      </c>
      <c r="H306" s="10">
        <v>542.6</v>
      </c>
      <c r="I306" s="35">
        <f t="shared" si="2"/>
        <v>0</v>
      </c>
      <c r="J306" s="36">
        <f t="shared" si="3"/>
        <v>542.6</v>
      </c>
    </row>
    <row r="307" spans="1:10" ht="20.100000000000001" customHeight="1">
      <c r="A307" s="3" t="s">
        <v>840</v>
      </c>
      <c r="B307" s="49" t="s">
        <v>841</v>
      </c>
      <c r="C307" s="49"/>
      <c r="D307" s="49"/>
      <c r="E307" s="49"/>
      <c r="F307" s="49"/>
      <c r="G307" s="49"/>
      <c r="H307" s="4">
        <v>3787.58</v>
      </c>
      <c r="I307" s="35">
        <f t="shared" si="2"/>
        <v>0</v>
      </c>
      <c r="J307" s="36">
        <f t="shared" si="3"/>
        <v>3787.58</v>
      </c>
    </row>
    <row r="308" spans="1:10">
      <c r="A308" s="5" t="s">
        <v>842</v>
      </c>
      <c r="B308" s="6" t="s">
        <v>843</v>
      </c>
      <c r="C308" s="7" t="s">
        <v>844</v>
      </c>
      <c r="D308" s="6" t="s">
        <v>14</v>
      </c>
      <c r="E308" s="6" t="s">
        <v>845</v>
      </c>
      <c r="F308" s="8">
        <v>2</v>
      </c>
      <c r="G308" s="9">
        <v>1893.79</v>
      </c>
      <c r="H308" s="10">
        <v>3787.58</v>
      </c>
      <c r="I308" s="35">
        <f t="shared" si="2"/>
        <v>0</v>
      </c>
      <c r="J308" s="36">
        <f t="shared" si="3"/>
        <v>3787.58</v>
      </c>
    </row>
    <row r="309" spans="1:10" ht="20.100000000000001" customHeight="1">
      <c r="A309" s="3" t="s">
        <v>846</v>
      </c>
      <c r="B309" s="49" t="s">
        <v>847</v>
      </c>
      <c r="C309" s="49"/>
      <c r="D309" s="49"/>
      <c r="E309" s="49"/>
      <c r="F309" s="49"/>
      <c r="G309" s="49"/>
      <c r="H309" s="4">
        <v>2386.3000000000002</v>
      </c>
      <c r="I309" s="35">
        <f t="shared" si="2"/>
        <v>0</v>
      </c>
      <c r="J309" s="36">
        <f t="shared" si="3"/>
        <v>2386.3000000000002</v>
      </c>
    </row>
    <row r="310" spans="1:10" ht="16.5">
      <c r="A310" s="5" t="s">
        <v>848</v>
      </c>
      <c r="B310" s="6" t="s">
        <v>849</v>
      </c>
      <c r="C310" s="7" t="s">
        <v>850</v>
      </c>
      <c r="D310" s="6" t="s">
        <v>14</v>
      </c>
      <c r="E310" s="6" t="s">
        <v>25</v>
      </c>
      <c r="F310" s="8">
        <v>4</v>
      </c>
      <c r="G310" s="9">
        <v>292.94</v>
      </c>
      <c r="H310" s="10">
        <v>1171.76</v>
      </c>
      <c r="I310" s="35">
        <f t="shared" si="2"/>
        <v>0</v>
      </c>
      <c r="J310" s="36">
        <f t="shared" si="3"/>
        <v>1171.76</v>
      </c>
    </row>
    <row r="311" spans="1:10" ht="16.5">
      <c r="A311" s="5" t="s">
        <v>851</v>
      </c>
      <c r="B311" s="6" t="s">
        <v>852</v>
      </c>
      <c r="C311" s="7" t="s">
        <v>853</v>
      </c>
      <c r="D311" s="6" t="s">
        <v>14</v>
      </c>
      <c r="E311" s="6" t="s">
        <v>25</v>
      </c>
      <c r="F311" s="8">
        <v>1</v>
      </c>
      <c r="G311" s="9">
        <v>890.64</v>
      </c>
      <c r="H311" s="10">
        <v>890.64</v>
      </c>
      <c r="I311" s="35">
        <f t="shared" si="2"/>
        <v>0</v>
      </c>
      <c r="J311" s="36">
        <f t="shared" si="3"/>
        <v>890.64</v>
      </c>
    </row>
    <row r="312" spans="1:10" ht="33">
      <c r="A312" s="5" t="s">
        <v>854</v>
      </c>
      <c r="B312" s="6" t="s">
        <v>855</v>
      </c>
      <c r="C312" s="7" t="s">
        <v>856</v>
      </c>
      <c r="D312" s="6" t="s">
        <v>264</v>
      </c>
      <c r="E312" s="6" t="s">
        <v>25</v>
      </c>
      <c r="F312" s="8">
        <v>1</v>
      </c>
      <c r="G312" s="9">
        <v>323.89999999999998</v>
      </c>
      <c r="H312" s="10">
        <v>323.89999999999998</v>
      </c>
      <c r="I312" s="35">
        <f t="shared" si="2"/>
        <v>0</v>
      </c>
      <c r="J312" s="36">
        <f t="shared" si="3"/>
        <v>323.89999999999998</v>
      </c>
    </row>
    <row r="313" spans="1:10" ht="20.100000000000001" customHeight="1">
      <c r="A313" s="3" t="s">
        <v>857</v>
      </c>
      <c r="B313" s="49" t="s">
        <v>858</v>
      </c>
      <c r="C313" s="49"/>
      <c r="D313" s="49"/>
      <c r="E313" s="49"/>
      <c r="F313" s="49"/>
      <c r="G313" s="49"/>
      <c r="H313" s="4">
        <v>4321.21</v>
      </c>
      <c r="I313" s="35">
        <f t="shared" si="2"/>
        <v>0</v>
      </c>
      <c r="J313" s="36">
        <f t="shared" si="3"/>
        <v>4321.21</v>
      </c>
    </row>
    <row r="314" spans="1:10" ht="16.5">
      <c r="A314" s="5" t="s">
        <v>859</v>
      </c>
      <c r="B314" s="6" t="s">
        <v>860</v>
      </c>
      <c r="C314" s="7" t="s">
        <v>861</v>
      </c>
      <c r="D314" s="6" t="s">
        <v>14</v>
      </c>
      <c r="E314" s="6" t="s">
        <v>25</v>
      </c>
      <c r="F314" s="8">
        <v>5</v>
      </c>
      <c r="G314" s="9">
        <v>24.55</v>
      </c>
      <c r="H314" s="10">
        <v>122.75</v>
      </c>
      <c r="I314" s="35">
        <f t="shared" si="2"/>
        <v>0</v>
      </c>
      <c r="J314" s="36">
        <f t="shared" si="3"/>
        <v>122.75</v>
      </c>
    </row>
    <row r="315" spans="1:10">
      <c r="A315" s="5" t="s">
        <v>862</v>
      </c>
      <c r="B315" s="6" t="s">
        <v>863</v>
      </c>
      <c r="C315" s="7" t="s">
        <v>864</v>
      </c>
      <c r="D315" s="6" t="s">
        <v>130</v>
      </c>
      <c r="E315" s="6" t="s">
        <v>20</v>
      </c>
      <c r="F315" s="8">
        <v>2</v>
      </c>
      <c r="G315" s="9">
        <v>130.94999999999999</v>
      </c>
      <c r="H315" s="10">
        <v>261.89999999999998</v>
      </c>
      <c r="I315" s="35">
        <f t="shared" si="2"/>
        <v>0</v>
      </c>
      <c r="J315" s="36">
        <f t="shared" si="3"/>
        <v>261.89999999999998</v>
      </c>
    </row>
    <row r="316" spans="1:10" ht="16.5">
      <c r="A316" s="5" t="s">
        <v>865</v>
      </c>
      <c r="B316" s="6" t="s">
        <v>866</v>
      </c>
      <c r="C316" s="7" t="s">
        <v>867</v>
      </c>
      <c r="D316" s="6" t="s">
        <v>130</v>
      </c>
      <c r="E316" s="6" t="s">
        <v>20</v>
      </c>
      <c r="F316" s="8">
        <v>2</v>
      </c>
      <c r="G316" s="9">
        <v>301.10000000000002</v>
      </c>
      <c r="H316" s="10">
        <v>602.20000000000005</v>
      </c>
      <c r="I316" s="35">
        <f t="shared" si="2"/>
        <v>0</v>
      </c>
      <c r="J316" s="36">
        <f t="shared" si="3"/>
        <v>602.20000000000005</v>
      </c>
    </row>
    <row r="317" spans="1:10" ht="24.75">
      <c r="A317" s="5" t="s">
        <v>868</v>
      </c>
      <c r="B317" s="6" t="s">
        <v>869</v>
      </c>
      <c r="C317" s="7" t="s">
        <v>870</v>
      </c>
      <c r="D317" s="6" t="s">
        <v>130</v>
      </c>
      <c r="E317" s="6" t="s">
        <v>871</v>
      </c>
      <c r="F317" s="8">
        <v>9</v>
      </c>
      <c r="G317" s="9">
        <v>368.84</v>
      </c>
      <c r="H317" s="10">
        <v>3319.56</v>
      </c>
      <c r="I317" s="35">
        <f t="shared" si="2"/>
        <v>0</v>
      </c>
      <c r="J317" s="36">
        <f t="shared" si="3"/>
        <v>3319.56</v>
      </c>
    </row>
    <row r="318" spans="1:10" ht="16.5">
      <c r="A318" s="5" t="s">
        <v>872</v>
      </c>
      <c r="B318" s="6" t="s">
        <v>478</v>
      </c>
      <c r="C318" s="7" t="s">
        <v>873</v>
      </c>
      <c r="D318" s="6" t="s">
        <v>14</v>
      </c>
      <c r="E318" s="6" t="s">
        <v>25</v>
      </c>
      <c r="F318" s="8">
        <v>1</v>
      </c>
      <c r="G318" s="9">
        <v>14.8</v>
      </c>
      <c r="H318" s="10">
        <v>14.8</v>
      </c>
      <c r="I318" s="35">
        <f t="shared" si="2"/>
        <v>0</v>
      </c>
      <c r="J318" s="36">
        <f t="shared" si="3"/>
        <v>14.8</v>
      </c>
    </row>
    <row r="319" spans="1:10" ht="20.100000000000001" customHeight="1">
      <c r="A319" s="3" t="s">
        <v>874</v>
      </c>
      <c r="B319" s="49" t="s">
        <v>875</v>
      </c>
      <c r="C319" s="49"/>
      <c r="D319" s="49"/>
      <c r="E319" s="49"/>
      <c r="F319" s="49"/>
      <c r="G319" s="49"/>
      <c r="H319" s="4">
        <v>99345.43</v>
      </c>
      <c r="I319" s="35">
        <f t="shared" si="2"/>
        <v>0</v>
      </c>
      <c r="J319" s="36">
        <f t="shared" si="3"/>
        <v>99345.43</v>
      </c>
    </row>
    <row r="320" spans="1:10" ht="20.100000000000001" customHeight="1">
      <c r="A320" s="3" t="s">
        <v>876</v>
      </c>
      <c r="B320" s="49" t="s">
        <v>877</v>
      </c>
      <c r="C320" s="49"/>
      <c r="D320" s="49"/>
      <c r="E320" s="49"/>
      <c r="F320" s="49"/>
      <c r="G320" s="49"/>
      <c r="H320" s="4">
        <v>16506.189999999999</v>
      </c>
      <c r="I320" s="35">
        <f t="shared" si="2"/>
        <v>0</v>
      </c>
      <c r="J320" s="36">
        <f t="shared" si="3"/>
        <v>16506.189999999999</v>
      </c>
    </row>
    <row r="321" spans="1:10" ht="41.25">
      <c r="A321" s="5" t="s">
        <v>878</v>
      </c>
      <c r="B321" s="6" t="s">
        <v>879</v>
      </c>
      <c r="C321" s="7" t="s">
        <v>880</v>
      </c>
      <c r="D321" s="6" t="s">
        <v>14</v>
      </c>
      <c r="E321" s="6" t="s">
        <v>64</v>
      </c>
      <c r="F321" s="8">
        <v>21</v>
      </c>
      <c r="G321" s="9">
        <v>8.0399999999999991</v>
      </c>
      <c r="H321" s="10">
        <v>168.84</v>
      </c>
      <c r="I321" s="35">
        <f t="shared" si="2"/>
        <v>0</v>
      </c>
      <c r="J321" s="36">
        <f t="shared" si="3"/>
        <v>168.84</v>
      </c>
    </row>
    <row r="322" spans="1:10" ht="16.5">
      <c r="A322" s="5" t="s">
        <v>881</v>
      </c>
      <c r="B322" s="6" t="s">
        <v>66</v>
      </c>
      <c r="C322" s="7" t="s">
        <v>67</v>
      </c>
      <c r="D322" s="6" t="s">
        <v>14</v>
      </c>
      <c r="E322" s="6" t="s">
        <v>64</v>
      </c>
      <c r="F322" s="8">
        <v>21</v>
      </c>
      <c r="G322" s="9">
        <v>34.799999999999997</v>
      </c>
      <c r="H322" s="10">
        <v>730.8</v>
      </c>
      <c r="I322" s="35">
        <f t="shared" si="2"/>
        <v>0</v>
      </c>
      <c r="J322" s="36">
        <f t="shared" si="3"/>
        <v>730.8</v>
      </c>
    </row>
    <row r="323" spans="1:10">
      <c r="A323" s="5" t="s">
        <v>882</v>
      </c>
      <c r="B323" s="6" t="s">
        <v>883</v>
      </c>
      <c r="C323" s="7" t="s">
        <v>884</v>
      </c>
      <c r="D323" s="6" t="s">
        <v>885</v>
      </c>
      <c r="E323" s="6" t="s">
        <v>886</v>
      </c>
      <c r="F323" s="8">
        <v>1</v>
      </c>
      <c r="G323" s="9">
        <v>2290.0300000000002</v>
      </c>
      <c r="H323" s="10">
        <v>2290.0300000000002</v>
      </c>
      <c r="I323" s="35">
        <f t="shared" si="2"/>
        <v>0</v>
      </c>
      <c r="J323" s="36">
        <f t="shared" si="3"/>
        <v>2290.0300000000002</v>
      </c>
    </row>
    <row r="324" spans="1:10" ht="24.75">
      <c r="A324" s="5" t="s">
        <v>887</v>
      </c>
      <c r="B324" s="6" t="s">
        <v>888</v>
      </c>
      <c r="C324" s="7" t="s">
        <v>889</v>
      </c>
      <c r="D324" s="6" t="s">
        <v>703</v>
      </c>
      <c r="E324" s="6" t="s">
        <v>20</v>
      </c>
      <c r="F324" s="8">
        <v>1</v>
      </c>
      <c r="G324" s="9">
        <v>60.18</v>
      </c>
      <c r="H324" s="10">
        <v>60.18</v>
      </c>
      <c r="I324" s="35">
        <f t="shared" si="2"/>
        <v>0</v>
      </c>
      <c r="J324" s="36">
        <f t="shared" si="3"/>
        <v>60.18</v>
      </c>
    </row>
    <row r="325" spans="1:10" ht="16.5">
      <c r="A325" s="5" t="s">
        <v>890</v>
      </c>
      <c r="B325" s="6" t="s">
        <v>891</v>
      </c>
      <c r="C325" s="7" t="s">
        <v>892</v>
      </c>
      <c r="D325" s="6" t="s">
        <v>264</v>
      </c>
      <c r="E325" s="6" t="s">
        <v>25</v>
      </c>
      <c r="F325" s="8">
        <v>8</v>
      </c>
      <c r="G325" s="9">
        <v>52.62</v>
      </c>
      <c r="H325" s="10">
        <v>420.96</v>
      </c>
      <c r="I325" s="35">
        <f t="shared" si="2"/>
        <v>0</v>
      </c>
      <c r="J325" s="36">
        <f t="shared" si="3"/>
        <v>420.96</v>
      </c>
    </row>
    <row r="326" spans="1:10" ht="24.75">
      <c r="A326" s="5" t="s">
        <v>893</v>
      </c>
      <c r="B326" s="6" t="s">
        <v>894</v>
      </c>
      <c r="C326" s="7" t="s">
        <v>895</v>
      </c>
      <c r="D326" s="6" t="s">
        <v>14</v>
      </c>
      <c r="E326" s="6" t="s">
        <v>25</v>
      </c>
      <c r="F326" s="8">
        <v>1</v>
      </c>
      <c r="G326" s="9">
        <v>5979.24</v>
      </c>
      <c r="H326" s="10">
        <v>5979.24</v>
      </c>
      <c r="I326" s="35">
        <f t="shared" si="2"/>
        <v>0</v>
      </c>
      <c r="J326" s="36">
        <f t="shared" si="3"/>
        <v>5979.24</v>
      </c>
    </row>
    <row r="327" spans="1:10" ht="24.75">
      <c r="A327" s="5" t="s">
        <v>896</v>
      </c>
      <c r="B327" s="6" t="s">
        <v>897</v>
      </c>
      <c r="C327" s="7" t="s">
        <v>898</v>
      </c>
      <c r="D327" s="6" t="s">
        <v>14</v>
      </c>
      <c r="E327" s="6" t="s">
        <v>25</v>
      </c>
      <c r="F327" s="8">
        <v>1</v>
      </c>
      <c r="G327" s="9">
        <v>6856.14</v>
      </c>
      <c r="H327" s="10">
        <v>6856.14</v>
      </c>
      <c r="I327" s="35">
        <f t="shared" si="2"/>
        <v>0</v>
      </c>
      <c r="J327" s="36">
        <f t="shared" si="3"/>
        <v>6856.14</v>
      </c>
    </row>
    <row r="328" spans="1:10" ht="20.100000000000001" customHeight="1">
      <c r="A328" s="3" t="s">
        <v>899</v>
      </c>
      <c r="B328" s="49" t="s">
        <v>900</v>
      </c>
      <c r="C328" s="49"/>
      <c r="D328" s="49"/>
      <c r="E328" s="49"/>
      <c r="F328" s="49"/>
      <c r="G328" s="49"/>
      <c r="H328" s="4">
        <v>12920.01</v>
      </c>
      <c r="I328" s="35">
        <f t="shared" si="2"/>
        <v>0</v>
      </c>
      <c r="J328" s="36">
        <f t="shared" si="3"/>
        <v>12920.01</v>
      </c>
    </row>
    <row r="329" spans="1:10" ht="16.5">
      <c r="A329" s="5" t="s">
        <v>901</v>
      </c>
      <c r="B329" s="6" t="s">
        <v>902</v>
      </c>
      <c r="C329" s="7" t="s">
        <v>903</v>
      </c>
      <c r="D329" s="6" t="s">
        <v>14</v>
      </c>
      <c r="E329" s="6" t="s">
        <v>25</v>
      </c>
      <c r="F329" s="8">
        <v>2</v>
      </c>
      <c r="G329" s="9">
        <v>2844.79</v>
      </c>
      <c r="H329" s="10">
        <v>5689.58</v>
      </c>
      <c r="I329" s="35">
        <f t="shared" si="2"/>
        <v>0</v>
      </c>
      <c r="J329" s="36">
        <f t="shared" si="3"/>
        <v>5689.58</v>
      </c>
    </row>
    <row r="330" spans="1:10" ht="24.75">
      <c r="A330" s="5" t="s">
        <v>904</v>
      </c>
      <c r="B330" s="6" t="s">
        <v>905</v>
      </c>
      <c r="C330" s="7" t="s">
        <v>906</v>
      </c>
      <c r="D330" s="6" t="s">
        <v>14</v>
      </c>
      <c r="E330" s="6" t="s">
        <v>25</v>
      </c>
      <c r="F330" s="8">
        <v>1</v>
      </c>
      <c r="G330" s="9">
        <v>392.82</v>
      </c>
      <c r="H330" s="10">
        <v>392.82</v>
      </c>
      <c r="I330" s="35">
        <f t="shared" si="2"/>
        <v>0</v>
      </c>
      <c r="J330" s="36">
        <f t="shared" si="3"/>
        <v>392.82</v>
      </c>
    </row>
    <row r="331" spans="1:10" ht="16.5">
      <c r="A331" s="5" t="s">
        <v>907</v>
      </c>
      <c r="B331" s="6" t="s">
        <v>908</v>
      </c>
      <c r="C331" s="7" t="s">
        <v>909</v>
      </c>
      <c r="D331" s="6" t="s">
        <v>14</v>
      </c>
      <c r="E331" s="6" t="s">
        <v>25</v>
      </c>
      <c r="F331" s="8">
        <v>4</v>
      </c>
      <c r="G331" s="9">
        <v>53.54</v>
      </c>
      <c r="H331" s="10">
        <v>214.16</v>
      </c>
      <c r="I331" s="35">
        <f t="shared" si="2"/>
        <v>0</v>
      </c>
      <c r="J331" s="36">
        <f t="shared" si="3"/>
        <v>214.16</v>
      </c>
    </row>
    <row r="332" spans="1:10" ht="24.75">
      <c r="A332" s="5" t="s">
        <v>910</v>
      </c>
      <c r="B332" s="6" t="s">
        <v>911</v>
      </c>
      <c r="C332" s="7" t="s">
        <v>912</v>
      </c>
      <c r="D332" s="6" t="s">
        <v>14</v>
      </c>
      <c r="E332" s="6" t="s">
        <v>25</v>
      </c>
      <c r="F332" s="8">
        <v>2</v>
      </c>
      <c r="G332" s="9">
        <v>34.96</v>
      </c>
      <c r="H332" s="10">
        <v>69.92</v>
      </c>
      <c r="I332" s="35">
        <f t="shared" si="2"/>
        <v>0</v>
      </c>
      <c r="J332" s="36">
        <f t="shared" si="3"/>
        <v>69.92</v>
      </c>
    </row>
    <row r="333" spans="1:10" ht="24.75">
      <c r="A333" s="5" t="s">
        <v>913</v>
      </c>
      <c r="B333" s="6" t="s">
        <v>914</v>
      </c>
      <c r="C333" s="7" t="s">
        <v>915</v>
      </c>
      <c r="D333" s="6" t="s">
        <v>14</v>
      </c>
      <c r="E333" s="6" t="s">
        <v>25</v>
      </c>
      <c r="F333" s="8">
        <v>1</v>
      </c>
      <c r="G333" s="9">
        <v>48.21</v>
      </c>
      <c r="H333" s="10">
        <v>48.21</v>
      </c>
      <c r="I333" s="35">
        <f t="shared" si="2"/>
        <v>0</v>
      </c>
      <c r="J333" s="36">
        <f t="shared" si="3"/>
        <v>48.21</v>
      </c>
    </row>
    <row r="334" spans="1:10" ht="16.5">
      <c r="A334" s="5" t="s">
        <v>916</v>
      </c>
      <c r="B334" s="6" t="s">
        <v>917</v>
      </c>
      <c r="C334" s="7" t="s">
        <v>918</v>
      </c>
      <c r="D334" s="6" t="s">
        <v>14</v>
      </c>
      <c r="E334" s="6" t="s">
        <v>45</v>
      </c>
      <c r="F334" s="8">
        <v>48</v>
      </c>
      <c r="G334" s="9">
        <v>34.19</v>
      </c>
      <c r="H334" s="10">
        <v>1641.12</v>
      </c>
      <c r="I334" s="35">
        <f t="shared" si="2"/>
        <v>0</v>
      </c>
      <c r="J334" s="36">
        <f t="shared" si="3"/>
        <v>1641.12</v>
      </c>
    </row>
    <row r="335" spans="1:10" ht="24.75">
      <c r="A335" s="5" t="s">
        <v>919</v>
      </c>
      <c r="B335" s="6" t="s">
        <v>920</v>
      </c>
      <c r="C335" s="7" t="s">
        <v>921</v>
      </c>
      <c r="D335" s="6" t="s">
        <v>14</v>
      </c>
      <c r="E335" s="6" t="s">
        <v>25</v>
      </c>
      <c r="F335" s="8">
        <v>10</v>
      </c>
      <c r="G335" s="9">
        <v>22.69</v>
      </c>
      <c r="H335" s="10">
        <v>226.9</v>
      </c>
      <c r="I335" s="35">
        <f t="shared" si="2"/>
        <v>0</v>
      </c>
      <c r="J335" s="36">
        <f t="shared" si="3"/>
        <v>226.9</v>
      </c>
    </row>
    <row r="336" spans="1:10" ht="16.5">
      <c r="A336" s="5" t="s">
        <v>922</v>
      </c>
      <c r="B336" s="6" t="s">
        <v>923</v>
      </c>
      <c r="C336" s="7" t="s">
        <v>924</v>
      </c>
      <c r="D336" s="6" t="s">
        <v>14</v>
      </c>
      <c r="E336" s="6" t="s">
        <v>25</v>
      </c>
      <c r="F336" s="8">
        <v>4</v>
      </c>
      <c r="G336" s="9">
        <v>109.61</v>
      </c>
      <c r="H336" s="10">
        <v>438.44</v>
      </c>
      <c r="I336" s="35">
        <f t="shared" si="2"/>
        <v>0</v>
      </c>
      <c r="J336" s="36">
        <f t="shared" si="3"/>
        <v>438.44</v>
      </c>
    </row>
    <row r="337" spans="1:10" ht="16.5">
      <c r="A337" s="5" t="s">
        <v>925</v>
      </c>
      <c r="B337" s="6" t="s">
        <v>926</v>
      </c>
      <c r="C337" s="7" t="s">
        <v>927</v>
      </c>
      <c r="D337" s="6" t="s">
        <v>14</v>
      </c>
      <c r="E337" s="6" t="s">
        <v>25</v>
      </c>
      <c r="F337" s="8">
        <v>12</v>
      </c>
      <c r="G337" s="9">
        <v>32.57</v>
      </c>
      <c r="H337" s="10">
        <v>390.84</v>
      </c>
      <c r="I337" s="35">
        <f t="shared" si="2"/>
        <v>0</v>
      </c>
      <c r="J337" s="36">
        <f t="shared" si="3"/>
        <v>390.84</v>
      </c>
    </row>
    <row r="338" spans="1:10" ht="16.5">
      <c r="A338" s="5" t="s">
        <v>928</v>
      </c>
      <c r="B338" s="6" t="s">
        <v>929</v>
      </c>
      <c r="C338" s="7" t="s">
        <v>930</v>
      </c>
      <c r="D338" s="6" t="s">
        <v>14</v>
      </c>
      <c r="E338" s="6" t="s">
        <v>45</v>
      </c>
      <c r="F338" s="8">
        <v>18</v>
      </c>
      <c r="G338" s="9">
        <v>29.72</v>
      </c>
      <c r="H338" s="10">
        <v>534.96</v>
      </c>
      <c r="I338" s="35">
        <f t="shared" si="2"/>
        <v>0</v>
      </c>
      <c r="J338" s="36">
        <f t="shared" si="3"/>
        <v>534.96</v>
      </c>
    </row>
    <row r="339" spans="1:10" ht="16.5">
      <c r="A339" s="5" t="s">
        <v>931</v>
      </c>
      <c r="B339" s="6" t="s">
        <v>932</v>
      </c>
      <c r="C339" s="7" t="s">
        <v>933</v>
      </c>
      <c r="D339" s="6" t="s">
        <v>14</v>
      </c>
      <c r="E339" s="6" t="s">
        <v>25</v>
      </c>
      <c r="F339" s="8">
        <v>4</v>
      </c>
      <c r="G339" s="9">
        <v>94.58</v>
      </c>
      <c r="H339" s="10">
        <v>378.32</v>
      </c>
      <c r="I339" s="35">
        <f t="shared" si="2"/>
        <v>0</v>
      </c>
      <c r="J339" s="36">
        <f t="shared" si="3"/>
        <v>378.32</v>
      </c>
    </row>
    <row r="340" spans="1:10" ht="24.75">
      <c r="A340" s="5" t="s">
        <v>934</v>
      </c>
      <c r="B340" s="6" t="s">
        <v>935</v>
      </c>
      <c r="C340" s="7" t="s">
        <v>936</v>
      </c>
      <c r="D340" s="6" t="s">
        <v>14</v>
      </c>
      <c r="E340" s="6" t="s">
        <v>25</v>
      </c>
      <c r="F340" s="8">
        <v>4</v>
      </c>
      <c r="G340" s="9">
        <v>261.24</v>
      </c>
      <c r="H340" s="10">
        <v>1044.96</v>
      </c>
      <c r="I340" s="35">
        <f t="shared" si="2"/>
        <v>0</v>
      </c>
      <c r="J340" s="36">
        <f t="shared" si="3"/>
        <v>1044.96</v>
      </c>
    </row>
    <row r="341" spans="1:10" ht="16.5">
      <c r="A341" s="5" t="s">
        <v>937</v>
      </c>
      <c r="B341" s="6" t="s">
        <v>938</v>
      </c>
      <c r="C341" s="7" t="s">
        <v>939</v>
      </c>
      <c r="D341" s="6" t="s">
        <v>14</v>
      </c>
      <c r="E341" s="6" t="s">
        <v>45</v>
      </c>
      <c r="F341" s="8">
        <v>42</v>
      </c>
      <c r="G341" s="9">
        <v>24.74</v>
      </c>
      <c r="H341" s="10">
        <v>1039.08</v>
      </c>
      <c r="I341" s="35">
        <f t="shared" si="2"/>
        <v>0</v>
      </c>
      <c r="J341" s="36">
        <f t="shared" si="3"/>
        <v>1039.08</v>
      </c>
    </row>
    <row r="342" spans="1:10" ht="24.75">
      <c r="A342" s="5" t="s">
        <v>940</v>
      </c>
      <c r="B342" s="6" t="s">
        <v>941</v>
      </c>
      <c r="C342" s="7" t="s">
        <v>942</v>
      </c>
      <c r="D342" s="6" t="s">
        <v>14</v>
      </c>
      <c r="E342" s="6" t="s">
        <v>25</v>
      </c>
      <c r="F342" s="8">
        <v>10</v>
      </c>
      <c r="G342" s="9">
        <v>16.68</v>
      </c>
      <c r="H342" s="10">
        <v>166.8</v>
      </c>
      <c r="I342" s="35">
        <f t="shared" si="2"/>
        <v>0</v>
      </c>
      <c r="J342" s="36">
        <f t="shared" si="3"/>
        <v>166.8</v>
      </c>
    </row>
    <row r="343" spans="1:10" ht="16.5">
      <c r="A343" s="5" t="s">
        <v>943</v>
      </c>
      <c r="B343" s="6" t="s">
        <v>944</v>
      </c>
      <c r="C343" s="7" t="s">
        <v>945</v>
      </c>
      <c r="D343" s="6" t="s">
        <v>14</v>
      </c>
      <c r="E343" s="6" t="s">
        <v>25</v>
      </c>
      <c r="F343" s="8">
        <v>10</v>
      </c>
      <c r="G343" s="9">
        <v>15.43</v>
      </c>
      <c r="H343" s="10">
        <v>154.30000000000001</v>
      </c>
      <c r="I343" s="35">
        <f t="shared" si="2"/>
        <v>0</v>
      </c>
      <c r="J343" s="36">
        <f t="shared" si="3"/>
        <v>154.30000000000001</v>
      </c>
    </row>
    <row r="344" spans="1:10" ht="24.75">
      <c r="A344" s="5" t="s">
        <v>946</v>
      </c>
      <c r="B344" s="6" t="s">
        <v>947</v>
      </c>
      <c r="C344" s="7" t="s">
        <v>948</v>
      </c>
      <c r="D344" s="6" t="s">
        <v>14</v>
      </c>
      <c r="E344" s="6" t="s">
        <v>25</v>
      </c>
      <c r="F344" s="8">
        <v>15</v>
      </c>
      <c r="G344" s="9">
        <v>32.64</v>
      </c>
      <c r="H344" s="10">
        <v>489.6</v>
      </c>
      <c r="I344" s="35">
        <f t="shared" si="2"/>
        <v>0</v>
      </c>
      <c r="J344" s="36">
        <f t="shared" si="3"/>
        <v>489.6</v>
      </c>
    </row>
    <row r="345" spans="1:10" ht="20.100000000000001" customHeight="1">
      <c r="A345" s="3" t="s">
        <v>949</v>
      </c>
      <c r="B345" s="49" t="s">
        <v>950</v>
      </c>
      <c r="C345" s="49"/>
      <c r="D345" s="49"/>
      <c r="E345" s="49"/>
      <c r="F345" s="49"/>
      <c r="G345" s="49"/>
      <c r="H345" s="4">
        <v>18456.63</v>
      </c>
      <c r="I345" s="35">
        <f t="shared" si="2"/>
        <v>0</v>
      </c>
      <c r="J345" s="36">
        <f t="shared" si="3"/>
        <v>18456.63</v>
      </c>
    </row>
    <row r="346" spans="1:10" ht="24.75">
      <c r="A346" s="5" t="s">
        <v>951</v>
      </c>
      <c r="B346" s="6" t="s">
        <v>952</v>
      </c>
      <c r="C346" s="7" t="s">
        <v>953</v>
      </c>
      <c r="D346" s="6" t="s">
        <v>14</v>
      </c>
      <c r="E346" s="6" t="s">
        <v>25</v>
      </c>
      <c r="F346" s="8">
        <v>8</v>
      </c>
      <c r="G346" s="9">
        <v>15.23</v>
      </c>
      <c r="H346" s="10">
        <v>121.84</v>
      </c>
      <c r="I346" s="35">
        <f t="shared" si="2"/>
        <v>0</v>
      </c>
      <c r="J346" s="36">
        <f t="shared" si="3"/>
        <v>121.84</v>
      </c>
    </row>
    <row r="347" spans="1:10">
      <c r="A347" s="5" t="s">
        <v>954</v>
      </c>
      <c r="B347" s="6" t="s">
        <v>955</v>
      </c>
      <c r="C347" s="7" t="s">
        <v>956</v>
      </c>
      <c r="D347" s="6" t="s">
        <v>130</v>
      </c>
      <c r="E347" s="6" t="s">
        <v>20</v>
      </c>
      <c r="F347" s="8">
        <v>6</v>
      </c>
      <c r="G347" s="9">
        <v>32.409999999999997</v>
      </c>
      <c r="H347" s="10">
        <v>194.46</v>
      </c>
      <c r="I347" s="35">
        <f t="shared" si="2"/>
        <v>0</v>
      </c>
      <c r="J347" s="36">
        <f t="shared" si="3"/>
        <v>194.46</v>
      </c>
    </row>
    <row r="348" spans="1:10" ht="24.75">
      <c r="A348" s="5" t="s">
        <v>957</v>
      </c>
      <c r="B348" s="6" t="s">
        <v>958</v>
      </c>
      <c r="C348" s="7" t="s">
        <v>959</v>
      </c>
      <c r="D348" s="6" t="s">
        <v>14</v>
      </c>
      <c r="E348" s="6" t="s">
        <v>25</v>
      </c>
      <c r="F348" s="8">
        <v>5</v>
      </c>
      <c r="G348" s="9">
        <v>67.959999999999994</v>
      </c>
      <c r="H348" s="10">
        <v>339.8</v>
      </c>
      <c r="I348" s="35">
        <f t="shared" si="2"/>
        <v>0</v>
      </c>
      <c r="J348" s="36">
        <f t="shared" si="3"/>
        <v>339.8</v>
      </c>
    </row>
    <row r="349" spans="1:10" ht="24.75">
      <c r="A349" s="5" t="s">
        <v>960</v>
      </c>
      <c r="B349" s="6" t="s">
        <v>961</v>
      </c>
      <c r="C349" s="7" t="s">
        <v>962</v>
      </c>
      <c r="D349" s="6" t="s">
        <v>14</v>
      </c>
      <c r="E349" s="6" t="s">
        <v>25</v>
      </c>
      <c r="F349" s="8">
        <v>10</v>
      </c>
      <c r="G349" s="9">
        <v>20.22</v>
      </c>
      <c r="H349" s="10">
        <v>202.2</v>
      </c>
      <c r="I349" s="35">
        <f t="shared" si="2"/>
        <v>0</v>
      </c>
      <c r="J349" s="36">
        <f t="shared" si="3"/>
        <v>202.2</v>
      </c>
    </row>
    <row r="350" spans="1:10" ht="24.75">
      <c r="A350" s="5" t="s">
        <v>963</v>
      </c>
      <c r="B350" s="6" t="s">
        <v>964</v>
      </c>
      <c r="C350" s="7" t="s">
        <v>965</v>
      </c>
      <c r="D350" s="6" t="s">
        <v>14</v>
      </c>
      <c r="E350" s="6" t="s">
        <v>25</v>
      </c>
      <c r="F350" s="8">
        <v>18</v>
      </c>
      <c r="G350" s="9">
        <v>56.76</v>
      </c>
      <c r="H350" s="10">
        <v>1021.68</v>
      </c>
      <c r="I350" s="35">
        <f t="shared" si="2"/>
        <v>0</v>
      </c>
      <c r="J350" s="36">
        <f t="shared" si="3"/>
        <v>1021.68</v>
      </c>
    </row>
    <row r="351" spans="1:10" ht="24.75">
      <c r="A351" s="5" t="s">
        <v>966</v>
      </c>
      <c r="B351" s="6" t="s">
        <v>967</v>
      </c>
      <c r="C351" s="7" t="s">
        <v>968</v>
      </c>
      <c r="D351" s="6" t="s">
        <v>14</v>
      </c>
      <c r="E351" s="6" t="s">
        <v>45</v>
      </c>
      <c r="F351" s="8">
        <v>18</v>
      </c>
      <c r="G351" s="9">
        <v>49.28</v>
      </c>
      <c r="H351" s="10">
        <v>887.04</v>
      </c>
      <c r="I351" s="35">
        <f t="shared" si="2"/>
        <v>0</v>
      </c>
      <c r="J351" s="36">
        <f t="shared" si="3"/>
        <v>887.04</v>
      </c>
    </row>
    <row r="352" spans="1:10" ht="24.75">
      <c r="A352" s="5" t="s">
        <v>969</v>
      </c>
      <c r="B352" s="6" t="s">
        <v>970</v>
      </c>
      <c r="C352" s="7" t="s">
        <v>971</v>
      </c>
      <c r="D352" s="6" t="s">
        <v>14</v>
      </c>
      <c r="E352" s="6" t="s">
        <v>45</v>
      </c>
      <c r="F352" s="8">
        <v>15</v>
      </c>
      <c r="G352" s="9">
        <v>27.62</v>
      </c>
      <c r="H352" s="10">
        <v>414.3</v>
      </c>
      <c r="I352" s="35">
        <f t="shared" si="2"/>
        <v>0</v>
      </c>
      <c r="J352" s="36">
        <f t="shared" si="3"/>
        <v>414.3</v>
      </c>
    </row>
    <row r="353" spans="1:10" ht="24.75">
      <c r="A353" s="5" t="s">
        <v>972</v>
      </c>
      <c r="B353" s="6" t="s">
        <v>973</v>
      </c>
      <c r="C353" s="7" t="s">
        <v>974</v>
      </c>
      <c r="D353" s="6" t="s">
        <v>14</v>
      </c>
      <c r="E353" s="6" t="s">
        <v>45</v>
      </c>
      <c r="F353" s="8">
        <v>36</v>
      </c>
      <c r="G353" s="9">
        <v>35.409999999999997</v>
      </c>
      <c r="H353" s="10">
        <v>1274.76</v>
      </c>
      <c r="I353" s="35">
        <f t="shared" si="2"/>
        <v>0</v>
      </c>
      <c r="J353" s="36">
        <f t="shared" si="3"/>
        <v>1274.76</v>
      </c>
    </row>
    <row r="354" spans="1:10" ht="24.75">
      <c r="A354" s="5" t="s">
        <v>975</v>
      </c>
      <c r="B354" s="6" t="s">
        <v>976</v>
      </c>
      <c r="C354" s="7" t="s">
        <v>977</v>
      </c>
      <c r="D354" s="6" t="s">
        <v>14</v>
      </c>
      <c r="E354" s="6" t="s">
        <v>25</v>
      </c>
      <c r="F354" s="8">
        <v>8</v>
      </c>
      <c r="G354" s="9">
        <v>60.7</v>
      </c>
      <c r="H354" s="10">
        <v>485.6</v>
      </c>
      <c r="I354" s="35">
        <f t="shared" si="2"/>
        <v>0</v>
      </c>
      <c r="J354" s="36">
        <f t="shared" si="3"/>
        <v>485.6</v>
      </c>
    </row>
    <row r="355" spans="1:10" ht="16.5">
      <c r="A355" s="5" t="s">
        <v>978</v>
      </c>
      <c r="B355" s="6" t="s">
        <v>979</v>
      </c>
      <c r="C355" s="7" t="s">
        <v>980</v>
      </c>
      <c r="D355" s="6" t="s">
        <v>14</v>
      </c>
      <c r="E355" s="6" t="s">
        <v>25</v>
      </c>
      <c r="F355" s="8">
        <v>8</v>
      </c>
      <c r="G355" s="9">
        <v>11.25</v>
      </c>
      <c r="H355" s="10">
        <v>90</v>
      </c>
      <c r="I355" s="35">
        <f t="shared" si="2"/>
        <v>0</v>
      </c>
      <c r="J355" s="36">
        <f t="shared" si="3"/>
        <v>90</v>
      </c>
    </row>
    <row r="356" spans="1:10" ht="16.5">
      <c r="A356" s="5" t="s">
        <v>981</v>
      </c>
      <c r="B356" s="6" t="s">
        <v>982</v>
      </c>
      <c r="C356" s="7" t="s">
        <v>983</v>
      </c>
      <c r="D356" s="6" t="s">
        <v>984</v>
      </c>
      <c r="E356" s="6" t="s">
        <v>20</v>
      </c>
      <c r="F356" s="8">
        <v>8</v>
      </c>
      <c r="G356" s="9">
        <v>12.9</v>
      </c>
      <c r="H356" s="10">
        <v>103.2</v>
      </c>
      <c r="I356" s="35">
        <f t="shared" si="2"/>
        <v>0</v>
      </c>
      <c r="J356" s="36">
        <f t="shared" si="3"/>
        <v>103.2</v>
      </c>
    </row>
    <row r="357" spans="1:10" ht="24.75">
      <c r="A357" s="5" t="s">
        <v>985</v>
      </c>
      <c r="B357" s="6" t="s">
        <v>986</v>
      </c>
      <c r="C357" s="7" t="s">
        <v>987</v>
      </c>
      <c r="D357" s="6" t="s">
        <v>14</v>
      </c>
      <c r="E357" s="6" t="s">
        <v>25</v>
      </c>
      <c r="F357" s="8">
        <v>1</v>
      </c>
      <c r="G357" s="9">
        <v>817.46</v>
      </c>
      <c r="H357" s="10">
        <v>817.46</v>
      </c>
      <c r="I357" s="35">
        <f t="shared" si="2"/>
        <v>0</v>
      </c>
      <c r="J357" s="36">
        <f t="shared" si="3"/>
        <v>817.46</v>
      </c>
    </row>
    <row r="358" spans="1:10" ht="24.75">
      <c r="A358" s="5" t="s">
        <v>988</v>
      </c>
      <c r="B358" s="6" t="s">
        <v>989</v>
      </c>
      <c r="C358" s="7" t="s">
        <v>990</v>
      </c>
      <c r="D358" s="6" t="s">
        <v>14</v>
      </c>
      <c r="E358" s="6" t="s">
        <v>25</v>
      </c>
      <c r="F358" s="8">
        <v>4</v>
      </c>
      <c r="G358" s="9">
        <v>818.72</v>
      </c>
      <c r="H358" s="10">
        <v>3274.88</v>
      </c>
      <c r="I358" s="35">
        <f t="shared" si="2"/>
        <v>0</v>
      </c>
      <c r="J358" s="36">
        <f t="shared" si="3"/>
        <v>3274.88</v>
      </c>
    </row>
    <row r="359" spans="1:10">
      <c r="A359" s="5" t="s">
        <v>991</v>
      </c>
      <c r="B359" s="6" t="s">
        <v>992</v>
      </c>
      <c r="C359" s="7" t="s">
        <v>993</v>
      </c>
      <c r="D359" s="6" t="s">
        <v>130</v>
      </c>
      <c r="E359" s="6" t="s">
        <v>20</v>
      </c>
      <c r="F359" s="8">
        <v>25</v>
      </c>
      <c r="G359" s="9">
        <v>139.13</v>
      </c>
      <c r="H359" s="10">
        <v>3478.25</v>
      </c>
      <c r="I359" s="35">
        <f t="shared" si="2"/>
        <v>0</v>
      </c>
      <c r="J359" s="36">
        <f t="shared" si="3"/>
        <v>3478.25</v>
      </c>
    </row>
    <row r="360" spans="1:10" ht="24.75">
      <c r="A360" s="5" t="s">
        <v>994</v>
      </c>
      <c r="B360" s="6" t="s">
        <v>995</v>
      </c>
      <c r="C360" s="7" t="s">
        <v>996</v>
      </c>
      <c r="D360" s="6" t="s">
        <v>14</v>
      </c>
      <c r="E360" s="6" t="s">
        <v>25</v>
      </c>
      <c r="F360" s="8">
        <v>5</v>
      </c>
      <c r="G360" s="9">
        <v>975.62</v>
      </c>
      <c r="H360" s="10">
        <v>4878.1000000000004</v>
      </c>
      <c r="I360" s="35">
        <f t="shared" si="2"/>
        <v>0</v>
      </c>
      <c r="J360" s="36">
        <f t="shared" si="3"/>
        <v>4878.1000000000004</v>
      </c>
    </row>
    <row r="361" spans="1:10" ht="24.75">
      <c r="A361" s="5" t="s">
        <v>997</v>
      </c>
      <c r="B361" s="6" t="s">
        <v>998</v>
      </c>
      <c r="C361" s="7" t="s">
        <v>999</v>
      </c>
      <c r="D361" s="6" t="s">
        <v>14</v>
      </c>
      <c r="E361" s="6" t="s">
        <v>25</v>
      </c>
      <c r="F361" s="8">
        <v>18</v>
      </c>
      <c r="G361" s="9">
        <v>35.93</v>
      </c>
      <c r="H361" s="10">
        <v>646.74</v>
      </c>
      <c r="I361" s="35">
        <f t="shared" si="2"/>
        <v>0</v>
      </c>
      <c r="J361" s="36">
        <f t="shared" si="3"/>
        <v>646.74</v>
      </c>
    </row>
    <row r="362" spans="1:10" ht="33">
      <c r="A362" s="5" t="s">
        <v>1000</v>
      </c>
      <c r="B362" s="6" t="s">
        <v>1001</v>
      </c>
      <c r="C362" s="7" t="s">
        <v>1002</v>
      </c>
      <c r="D362" s="6" t="s">
        <v>14</v>
      </c>
      <c r="E362" s="6" t="s">
        <v>25</v>
      </c>
      <c r="F362" s="8">
        <v>4</v>
      </c>
      <c r="G362" s="9">
        <v>56.58</v>
      </c>
      <c r="H362" s="10">
        <v>226.32</v>
      </c>
      <c r="I362" s="35">
        <f t="shared" si="2"/>
        <v>0</v>
      </c>
      <c r="J362" s="36">
        <f t="shared" si="3"/>
        <v>226.32</v>
      </c>
    </row>
    <row r="363" spans="1:10" ht="20.100000000000001" customHeight="1">
      <c r="A363" s="3" t="s">
        <v>1003</v>
      </c>
      <c r="B363" s="49" t="s">
        <v>1004</v>
      </c>
      <c r="C363" s="49"/>
      <c r="D363" s="49"/>
      <c r="E363" s="49"/>
      <c r="F363" s="49"/>
      <c r="G363" s="49"/>
      <c r="H363" s="4">
        <v>29878.82</v>
      </c>
      <c r="I363" s="35">
        <f t="shared" si="2"/>
        <v>0</v>
      </c>
      <c r="J363" s="36">
        <f t="shared" si="3"/>
        <v>29878.82</v>
      </c>
    </row>
    <row r="364" spans="1:10">
      <c r="A364" s="5" t="s">
        <v>1005</v>
      </c>
      <c r="B364" s="6" t="s">
        <v>1006</v>
      </c>
      <c r="C364" s="7" t="s">
        <v>1007</v>
      </c>
      <c r="D364" s="6" t="s">
        <v>14</v>
      </c>
      <c r="E364" s="6" t="s">
        <v>25</v>
      </c>
      <c r="F364" s="8">
        <v>4</v>
      </c>
      <c r="G364" s="9">
        <v>106.17</v>
      </c>
      <c r="H364" s="10">
        <v>424.68</v>
      </c>
      <c r="I364" s="35">
        <f t="shared" si="2"/>
        <v>0</v>
      </c>
      <c r="J364" s="36">
        <f t="shared" si="3"/>
        <v>424.68</v>
      </c>
    </row>
    <row r="365" spans="1:10" ht="16.5">
      <c r="A365" s="5" t="s">
        <v>1008</v>
      </c>
      <c r="B365" s="6" t="s">
        <v>1009</v>
      </c>
      <c r="C365" s="7" t="s">
        <v>1010</v>
      </c>
      <c r="D365" s="6" t="s">
        <v>984</v>
      </c>
      <c r="E365" s="6" t="s">
        <v>653</v>
      </c>
      <c r="F365" s="8">
        <v>2</v>
      </c>
      <c r="G365" s="9">
        <v>1103.17</v>
      </c>
      <c r="H365" s="10">
        <v>2206.34</v>
      </c>
      <c r="I365" s="35">
        <f t="shared" si="2"/>
        <v>0</v>
      </c>
      <c r="J365" s="36">
        <f t="shared" si="3"/>
        <v>2206.34</v>
      </c>
    </row>
    <row r="366" spans="1:10" ht="16.5">
      <c r="A366" s="5" t="s">
        <v>1011</v>
      </c>
      <c r="B366" s="6" t="s">
        <v>1012</v>
      </c>
      <c r="C366" s="7" t="s">
        <v>1013</v>
      </c>
      <c r="D366" s="6" t="s">
        <v>14</v>
      </c>
      <c r="E366" s="6" t="s">
        <v>25</v>
      </c>
      <c r="F366" s="8">
        <v>4</v>
      </c>
      <c r="G366" s="9">
        <v>69.849999999999994</v>
      </c>
      <c r="H366" s="10">
        <v>279.39999999999998</v>
      </c>
      <c r="I366" s="35">
        <f t="shared" si="2"/>
        <v>0</v>
      </c>
      <c r="J366" s="36">
        <f t="shared" si="3"/>
        <v>279.39999999999998</v>
      </c>
    </row>
    <row r="367" spans="1:10">
      <c r="A367" s="5" t="s">
        <v>1014</v>
      </c>
      <c r="B367" s="6" t="s">
        <v>1015</v>
      </c>
      <c r="C367" s="7" t="s">
        <v>1016</v>
      </c>
      <c r="D367" s="6" t="s">
        <v>489</v>
      </c>
      <c r="E367" s="6" t="s">
        <v>15</v>
      </c>
      <c r="F367" s="8">
        <v>2.5</v>
      </c>
      <c r="G367" s="9">
        <v>798.93</v>
      </c>
      <c r="H367" s="10">
        <v>1997.33</v>
      </c>
      <c r="I367" s="35">
        <f t="shared" si="2"/>
        <v>0</v>
      </c>
      <c r="J367" s="36">
        <f t="shared" si="3"/>
        <v>1997.33</v>
      </c>
    </row>
    <row r="368" spans="1:10" ht="16.5">
      <c r="A368" s="5" t="s">
        <v>1017</v>
      </c>
      <c r="B368" s="6" t="s">
        <v>1018</v>
      </c>
      <c r="C368" s="7" t="s">
        <v>1019</v>
      </c>
      <c r="D368" s="6" t="s">
        <v>885</v>
      </c>
      <c r="E368" s="6" t="s">
        <v>131</v>
      </c>
      <c r="F368" s="8">
        <v>9.7200000000000006</v>
      </c>
      <c r="G368" s="9">
        <v>707.44</v>
      </c>
      <c r="H368" s="10">
        <v>6876.32</v>
      </c>
      <c r="I368" s="35">
        <f t="shared" si="2"/>
        <v>0</v>
      </c>
      <c r="J368" s="36">
        <f t="shared" si="3"/>
        <v>6876.32</v>
      </c>
    </row>
    <row r="369" spans="1:10">
      <c r="A369" s="5" t="s">
        <v>1020</v>
      </c>
      <c r="B369" s="6" t="s">
        <v>1021</v>
      </c>
      <c r="C369" s="7" t="s">
        <v>1022</v>
      </c>
      <c r="D369" s="6" t="s">
        <v>14</v>
      </c>
      <c r="E369" s="6" t="s">
        <v>15</v>
      </c>
      <c r="F369" s="8">
        <v>2</v>
      </c>
      <c r="G369" s="9">
        <v>376.47</v>
      </c>
      <c r="H369" s="10">
        <v>752.94</v>
      </c>
      <c r="I369" s="35">
        <f t="shared" si="2"/>
        <v>0</v>
      </c>
      <c r="J369" s="36">
        <f t="shared" si="3"/>
        <v>752.94</v>
      </c>
    </row>
    <row r="370" spans="1:10" ht="24.75">
      <c r="A370" s="5" t="s">
        <v>1023</v>
      </c>
      <c r="B370" s="6" t="s">
        <v>1024</v>
      </c>
      <c r="C370" s="7" t="s">
        <v>1025</v>
      </c>
      <c r="D370" s="6" t="s">
        <v>14</v>
      </c>
      <c r="E370" s="6" t="s">
        <v>25</v>
      </c>
      <c r="F370" s="8">
        <v>4</v>
      </c>
      <c r="G370" s="9">
        <v>729.96</v>
      </c>
      <c r="H370" s="10">
        <v>2919.84</v>
      </c>
      <c r="I370" s="35">
        <f t="shared" si="2"/>
        <v>0</v>
      </c>
      <c r="J370" s="36">
        <f t="shared" si="3"/>
        <v>2919.84</v>
      </c>
    </row>
    <row r="371" spans="1:10" ht="33">
      <c r="A371" s="5" t="s">
        <v>1026</v>
      </c>
      <c r="B371" s="6" t="s">
        <v>1027</v>
      </c>
      <c r="C371" s="7" t="s">
        <v>1028</v>
      </c>
      <c r="D371" s="6" t="s">
        <v>14</v>
      </c>
      <c r="E371" s="6" t="s">
        <v>25</v>
      </c>
      <c r="F371" s="8">
        <v>2</v>
      </c>
      <c r="G371" s="9">
        <v>1011.33</v>
      </c>
      <c r="H371" s="10">
        <v>2022.66</v>
      </c>
      <c r="I371" s="35">
        <f t="shared" si="2"/>
        <v>0</v>
      </c>
      <c r="J371" s="36">
        <f t="shared" si="3"/>
        <v>2022.66</v>
      </c>
    </row>
    <row r="372" spans="1:10" ht="24.75">
      <c r="A372" s="5" t="s">
        <v>1029</v>
      </c>
      <c r="B372" s="6" t="s">
        <v>1030</v>
      </c>
      <c r="C372" s="7" t="s">
        <v>1031</v>
      </c>
      <c r="D372" s="6" t="s">
        <v>14</v>
      </c>
      <c r="E372" s="6" t="s">
        <v>25</v>
      </c>
      <c r="F372" s="8">
        <v>4</v>
      </c>
      <c r="G372" s="9">
        <v>323.73</v>
      </c>
      <c r="H372" s="10">
        <v>1294.92</v>
      </c>
      <c r="I372" s="35">
        <f t="shared" si="2"/>
        <v>0</v>
      </c>
      <c r="J372" s="36">
        <f t="shared" si="3"/>
        <v>1294.92</v>
      </c>
    </row>
    <row r="373" spans="1:10" ht="16.5">
      <c r="A373" s="5" t="s">
        <v>1032</v>
      </c>
      <c r="B373" s="6" t="s">
        <v>1033</v>
      </c>
      <c r="C373" s="7" t="s">
        <v>1034</v>
      </c>
      <c r="D373" s="6" t="s">
        <v>14</v>
      </c>
      <c r="E373" s="6" t="s">
        <v>25</v>
      </c>
      <c r="F373" s="8">
        <v>4</v>
      </c>
      <c r="G373" s="9">
        <v>308.3</v>
      </c>
      <c r="H373" s="10">
        <v>1233.2</v>
      </c>
      <c r="I373" s="35">
        <f t="shared" si="2"/>
        <v>0</v>
      </c>
      <c r="J373" s="36">
        <f t="shared" si="3"/>
        <v>1233.2</v>
      </c>
    </row>
    <row r="374" spans="1:10" ht="24.75">
      <c r="A374" s="5" t="s">
        <v>1035</v>
      </c>
      <c r="B374" s="6" t="s">
        <v>1036</v>
      </c>
      <c r="C374" s="7" t="s">
        <v>1037</v>
      </c>
      <c r="D374" s="6" t="s">
        <v>14</v>
      </c>
      <c r="E374" s="6" t="s">
        <v>25</v>
      </c>
      <c r="F374" s="8">
        <v>1</v>
      </c>
      <c r="G374" s="9">
        <v>95.79</v>
      </c>
      <c r="H374" s="10">
        <v>95.79</v>
      </c>
      <c r="I374" s="35">
        <f t="shared" si="2"/>
        <v>0</v>
      </c>
      <c r="J374" s="36">
        <f t="shared" si="3"/>
        <v>95.79</v>
      </c>
    </row>
    <row r="375" spans="1:10" ht="16.5">
      <c r="A375" s="5" t="s">
        <v>1038</v>
      </c>
      <c r="B375" s="6" t="s">
        <v>1039</v>
      </c>
      <c r="C375" s="7" t="s">
        <v>1040</v>
      </c>
      <c r="D375" s="6" t="s">
        <v>14</v>
      </c>
      <c r="E375" s="6" t="s">
        <v>25</v>
      </c>
      <c r="F375" s="8">
        <v>6</v>
      </c>
      <c r="G375" s="9">
        <v>53.71</v>
      </c>
      <c r="H375" s="10">
        <v>322.26</v>
      </c>
      <c r="I375" s="35">
        <f t="shared" si="2"/>
        <v>0</v>
      </c>
      <c r="J375" s="36">
        <f t="shared" si="3"/>
        <v>322.26</v>
      </c>
    </row>
    <row r="376" spans="1:10" ht="24.75">
      <c r="A376" s="5" t="s">
        <v>1041</v>
      </c>
      <c r="B376" s="6" t="s">
        <v>1042</v>
      </c>
      <c r="C376" s="7" t="s">
        <v>1043</v>
      </c>
      <c r="D376" s="6" t="s">
        <v>885</v>
      </c>
      <c r="E376" s="6" t="s">
        <v>886</v>
      </c>
      <c r="F376" s="8">
        <v>2</v>
      </c>
      <c r="G376" s="9">
        <v>1754.31</v>
      </c>
      <c r="H376" s="10">
        <v>3508.62</v>
      </c>
      <c r="I376" s="35">
        <f t="shared" si="2"/>
        <v>0</v>
      </c>
      <c r="J376" s="36">
        <f t="shared" si="3"/>
        <v>3508.62</v>
      </c>
    </row>
    <row r="377" spans="1:10" ht="24.75">
      <c r="A377" s="5" t="s">
        <v>1044</v>
      </c>
      <c r="B377" s="6" t="s">
        <v>1045</v>
      </c>
      <c r="C377" s="7" t="s">
        <v>1046</v>
      </c>
      <c r="D377" s="6" t="s">
        <v>264</v>
      </c>
      <c r="E377" s="6" t="s">
        <v>25</v>
      </c>
      <c r="F377" s="8">
        <v>2</v>
      </c>
      <c r="G377" s="9">
        <v>202.77</v>
      </c>
      <c r="H377" s="10">
        <v>405.54</v>
      </c>
      <c r="I377" s="35">
        <f t="shared" si="2"/>
        <v>0</v>
      </c>
      <c r="J377" s="36">
        <f t="shared" si="3"/>
        <v>405.54</v>
      </c>
    </row>
    <row r="378" spans="1:10" ht="24.75">
      <c r="A378" s="5" t="s">
        <v>1047</v>
      </c>
      <c r="B378" s="6" t="s">
        <v>1048</v>
      </c>
      <c r="C378" s="7" t="s">
        <v>1049</v>
      </c>
      <c r="D378" s="6" t="s">
        <v>14</v>
      </c>
      <c r="E378" s="6" t="s">
        <v>25</v>
      </c>
      <c r="F378" s="8">
        <v>1</v>
      </c>
      <c r="G378" s="9">
        <v>179.76</v>
      </c>
      <c r="H378" s="10">
        <v>179.76</v>
      </c>
      <c r="I378" s="35">
        <f t="shared" si="2"/>
        <v>0</v>
      </c>
      <c r="J378" s="36">
        <f t="shared" si="3"/>
        <v>179.76</v>
      </c>
    </row>
    <row r="379" spans="1:10" ht="16.5">
      <c r="A379" s="5" t="s">
        <v>1050</v>
      </c>
      <c r="B379" s="6" t="s">
        <v>315</v>
      </c>
      <c r="C379" s="7" t="s">
        <v>316</v>
      </c>
      <c r="D379" s="6" t="s">
        <v>14</v>
      </c>
      <c r="E379" s="6" t="s">
        <v>25</v>
      </c>
      <c r="F379" s="8">
        <v>4</v>
      </c>
      <c r="G379" s="9">
        <v>572.52</v>
      </c>
      <c r="H379" s="10">
        <v>2290.08</v>
      </c>
      <c r="I379" s="35">
        <f t="shared" si="2"/>
        <v>0</v>
      </c>
      <c r="J379" s="36">
        <f t="shared" si="3"/>
        <v>2290.08</v>
      </c>
    </row>
    <row r="380" spans="1:10" ht="16.5">
      <c r="A380" s="5" t="s">
        <v>1051</v>
      </c>
      <c r="B380" s="6" t="s">
        <v>1052</v>
      </c>
      <c r="C380" s="7" t="s">
        <v>1053</v>
      </c>
      <c r="D380" s="6" t="s">
        <v>14</v>
      </c>
      <c r="E380" s="6" t="s">
        <v>25</v>
      </c>
      <c r="F380" s="8">
        <v>2</v>
      </c>
      <c r="G380" s="9">
        <v>1023.21</v>
      </c>
      <c r="H380" s="10">
        <v>2046.42</v>
      </c>
      <c r="I380" s="35">
        <f t="shared" si="2"/>
        <v>0</v>
      </c>
      <c r="J380" s="36">
        <f t="shared" si="3"/>
        <v>2046.42</v>
      </c>
    </row>
    <row r="381" spans="1:10" ht="16.5">
      <c r="A381" s="5" t="s">
        <v>1054</v>
      </c>
      <c r="B381" s="6" t="s">
        <v>1055</v>
      </c>
      <c r="C381" s="7" t="s">
        <v>1056</v>
      </c>
      <c r="D381" s="6" t="s">
        <v>14</v>
      </c>
      <c r="E381" s="6" t="s">
        <v>25</v>
      </c>
      <c r="F381" s="8">
        <v>2</v>
      </c>
      <c r="G381" s="9">
        <v>511.36</v>
      </c>
      <c r="H381" s="10">
        <v>1022.72</v>
      </c>
      <c r="I381" s="35">
        <f t="shared" si="2"/>
        <v>0</v>
      </c>
      <c r="J381" s="36">
        <f t="shared" si="3"/>
        <v>1022.72</v>
      </c>
    </row>
    <row r="382" spans="1:10" ht="20.100000000000001" customHeight="1">
      <c r="A382" s="3" t="s">
        <v>1057</v>
      </c>
      <c r="B382" s="49" t="s">
        <v>1058</v>
      </c>
      <c r="C382" s="49"/>
      <c r="D382" s="49"/>
      <c r="E382" s="49"/>
      <c r="F382" s="49"/>
      <c r="G382" s="49"/>
      <c r="H382" s="4">
        <v>21583.78</v>
      </c>
      <c r="I382" s="35">
        <f t="shared" si="2"/>
        <v>0</v>
      </c>
      <c r="J382" s="36">
        <f t="shared" si="3"/>
        <v>21583.78</v>
      </c>
    </row>
    <row r="383" spans="1:10" ht="24.75">
      <c r="A383" s="5" t="s">
        <v>1059</v>
      </c>
      <c r="B383" s="6" t="s">
        <v>1060</v>
      </c>
      <c r="C383" s="7" t="s">
        <v>1061</v>
      </c>
      <c r="D383" s="6" t="s">
        <v>14</v>
      </c>
      <c r="E383" s="6" t="s">
        <v>45</v>
      </c>
      <c r="F383" s="8">
        <v>40</v>
      </c>
      <c r="G383" s="9">
        <v>93.43</v>
      </c>
      <c r="H383" s="10">
        <v>3737.2</v>
      </c>
      <c r="I383" s="35">
        <f t="shared" si="2"/>
        <v>0</v>
      </c>
      <c r="J383" s="36">
        <f t="shared" si="3"/>
        <v>3737.2</v>
      </c>
    </row>
    <row r="384" spans="1:10" ht="24.75">
      <c r="A384" s="5" t="s">
        <v>1062</v>
      </c>
      <c r="B384" s="6" t="s">
        <v>1063</v>
      </c>
      <c r="C384" s="7" t="s">
        <v>1064</v>
      </c>
      <c r="D384" s="6" t="s">
        <v>14</v>
      </c>
      <c r="E384" s="6" t="s">
        <v>25</v>
      </c>
      <c r="F384" s="8">
        <v>8</v>
      </c>
      <c r="G384" s="9">
        <v>209.38</v>
      </c>
      <c r="H384" s="10">
        <v>1675.04</v>
      </c>
      <c r="I384" s="35">
        <f t="shared" si="2"/>
        <v>0</v>
      </c>
      <c r="J384" s="36">
        <f t="shared" si="3"/>
        <v>1675.04</v>
      </c>
    </row>
    <row r="385" spans="1:10" ht="24.75">
      <c r="A385" s="5" t="s">
        <v>1065</v>
      </c>
      <c r="B385" s="6" t="s">
        <v>1066</v>
      </c>
      <c r="C385" s="7" t="s">
        <v>1067</v>
      </c>
      <c r="D385" s="6" t="s">
        <v>14</v>
      </c>
      <c r="E385" s="6" t="s">
        <v>45</v>
      </c>
      <c r="F385" s="8">
        <v>40</v>
      </c>
      <c r="G385" s="9">
        <v>45.1</v>
      </c>
      <c r="H385" s="10">
        <v>1804</v>
      </c>
      <c r="I385" s="35">
        <f t="shared" si="2"/>
        <v>0</v>
      </c>
      <c r="J385" s="36">
        <f t="shared" si="3"/>
        <v>1804</v>
      </c>
    </row>
    <row r="386" spans="1:10" ht="24.75">
      <c r="A386" s="5" t="s">
        <v>1068</v>
      </c>
      <c r="B386" s="6" t="s">
        <v>1069</v>
      </c>
      <c r="C386" s="7" t="s">
        <v>1070</v>
      </c>
      <c r="D386" s="6" t="s">
        <v>14</v>
      </c>
      <c r="E386" s="6" t="s">
        <v>25</v>
      </c>
      <c r="F386" s="8">
        <v>8</v>
      </c>
      <c r="G386" s="9">
        <v>79.94</v>
      </c>
      <c r="H386" s="10">
        <v>639.52</v>
      </c>
      <c r="I386" s="35">
        <f t="shared" si="2"/>
        <v>0</v>
      </c>
      <c r="J386" s="36">
        <f t="shared" si="3"/>
        <v>639.52</v>
      </c>
    </row>
    <row r="387" spans="1:10" ht="24.75">
      <c r="A387" s="5" t="s">
        <v>1071</v>
      </c>
      <c r="B387" s="6" t="s">
        <v>1072</v>
      </c>
      <c r="C387" s="7" t="s">
        <v>1073</v>
      </c>
      <c r="D387" s="6" t="s">
        <v>14</v>
      </c>
      <c r="E387" s="6" t="s">
        <v>45</v>
      </c>
      <c r="F387" s="8">
        <v>54</v>
      </c>
      <c r="G387" s="9">
        <v>247.35</v>
      </c>
      <c r="H387" s="10">
        <v>13356.9</v>
      </c>
      <c r="I387" s="35">
        <f t="shared" si="2"/>
        <v>0</v>
      </c>
      <c r="J387" s="36">
        <f t="shared" si="3"/>
        <v>13356.9</v>
      </c>
    </row>
    <row r="388" spans="1:10" ht="16.5">
      <c r="A388" s="5" t="s">
        <v>1074</v>
      </c>
      <c r="B388" s="6" t="s">
        <v>1075</v>
      </c>
      <c r="C388" s="7" t="s">
        <v>1076</v>
      </c>
      <c r="D388" s="6" t="s">
        <v>14</v>
      </c>
      <c r="E388" s="6" t="s">
        <v>25</v>
      </c>
      <c r="F388" s="8">
        <v>8</v>
      </c>
      <c r="G388" s="9">
        <v>9.09</v>
      </c>
      <c r="H388" s="10">
        <v>72.72</v>
      </c>
      <c r="I388" s="35">
        <f t="shared" si="2"/>
        <v>0</v>
      </c>
      <c r="J388" s="36">
        <f t="shared" si="3"/>
        <v>72.72</v>
      </c>
    </row>
    <row r="389" spans="1:10" ht="41.25">
      <c r="A389" s="5" t="s">
        <v>1077</v>
      </c>
      <c r="B389" s="6" t="s">
        <v>1078</v>
      </c>
      <c r="C389" s="7" t="s">
        <v>1079</v>
      </c>
      <c r="D389" s="6" t="s">
        <v>14</v>
      </c>
      <c r="E389" s="6" t="s">
        <v>45</v>
      </c>
      <c r="F389" s="8">
        <v>20</v>
      </c>
      <c r="G389" s="9">
        <v>14.92</v>
      </c>
      <c r="H389" s="10">
        <v>298.39999999999998</v>
      </c>
      <c r="I389" s="35">
        <f t="shared" si="2"/>
        <v>0</v>
      </c>
      <c r="J389" s="36">
        <f t="shared" si="3"/>
        <v>298.39999999999998</v>
      </c>
    </row>
    <row r="390" spans="1:10" ht="20.100000000000001" customHeight="1">
      <c r="A390" s="3" t="s">
        <v>1080</v>
      </c>
      <c r="B390" s="49" t="s">
        <v>1081</v>
      </c>
      <c r="C390" s="49"/>
      <c r="D390" s="49"/>
      <c r="E390" s="49"/>
      <c r="F390" s="49"/>
      <c r="G390" s="49"/>
      <c r="H390" s="4">
        <v>4226.6000000000004</v>
      </c>
      <c r="I390" s="35">
        <f t="shared" si="2"/>
        <v>0</v>
      </c>
      <c r="J390" s="36">
        <f t="shared" si="3"/>
        <v>4226.6000000000004</v>
      </c>
    </row>
    <row r="391" spans="1:10" ht="33">
      <c r="A391" s="5" t="s">
        <v>1082</v>
      </c>
      <c r="B391" s="6" t="s">
        <v>1083</v>
      </c>
      <c r="C391" s="7" t="s">
        <v>1084</v>
      </c>
      <c r="D391" s="6" t="s">
        <v>264</v>
      </c>
      <c r="E391" s="6" t="s">
        <v>15</v>
      </c>
      <c r="F391" s="8">
        <v>10</v>
      </c>
      <c r="G391" s="9">
        <v>221.57</v>
      </c>
      <c r="H391" s="10">
        <v>2215.6999999999998</v>
      </c>
      <c r="I391" s="35">
        <f t="shared" si="2"/>
        <v>0</v>
      </c>
      <c r="J391" s="36">
        <f t="shared" si="3"/>
        <v>2215.6999999999998</v>
      </c>
    </row>
    <row r="392" spans="1:10">
      <c r="A392" s="5" t="s">
        <v>1085</v>
      </c>
      <c r="B392" s="6" t="s">
        <v>1086</v>
      </c>
      <c r="C392" s="7" t="s">
        <v>1087</v>
      </c>
      <c r="D392" s="6" t="s">
        <v>130</v>
      </c>
      <c r="E392" s="6" t="s">
        <v>442</v>
      </c>
      <c r="F392" s="8">
        <v>5</v>
      </c>
      <c r="G392" s="9">
        <v>402.18</v>
      </c>
      <c r="H392" s="10">
        <v>2010.9</v>
      </c>
      <c r="I392" s="35">
        <f t="shared" si="2"/>
        <v>0</v>
      </c>
      <c r="J392" s="36">
        <f t="shared" si="3"/>
        <v>2010.9</v>
      </c>
    </row>
    <row r="393" spans="1:10" ht="20.100000000000001" customHeight="1">
      <c r="A393" s="3" t="s">
        <v>1088</v>
      </c>
      <c r="B393" s="49" t="s">
        <v>1089</v>
      </c>
      <c r="C393" s="49"/>
      <c r="D393" s="49"/>
      <c r="E393" s="49"/>
      <c r="F393" s="49"/>
      <c r="G393" s="49"/>
      <c r="H393" s="4">
        <v>65172.03</v>
      </c>
      <c r="I393" s="35">
        <f t="shared" si="2"/>
        <v>0</v>
      </c>
      <c r="J393" s="36">
        <f t="shared" si="3"/>
        <v>65172.03</v>
      </c>
    </row>
    <row r="394" spans="1:10" ht="24.75">
      <c r="A394" s="5" t="s">
        <v>1090</v>
      </c>
      <c r="B394" s="6" t="s">
        <v>1091</v>
      </c>
      <c r="C394" s="7" t="s">
        <v>1092</v>
      </c>
      <c r="D394" s="6" t="s">
        <v>14</v>
      </c>
      <c r="E394" s="6" t="s">
        <v>15</v>
      </c>
      <c r="F394" s="8">
        <v>168.34</v>
      </c>
      <c r="G394" s="9">
        <v>104.41</v>
      </c>
      <c r="H394" s="10">
        <v>17576.38</v>
      </c>
      <c r="I394" s="35">
        <f t="shared" si="2"/>
        <v>0</v>
      </c>
      <c r="J394" s="36">
        <f t="shared" si="3"/>
        <v>17576.38</v>
      </c>
    </row>
    <row r="395" spans="1:10" ht="16.5">
      <c r="A395" s="5" t="s">
        <v>1093</v>
      </c>
      <c r="B395" s="6" t="s">
        <v>1094</v>
      </c>
      <c r="C395" s="7" t="s">
        <v>1095</v>
      </c>
      <c r="D395" s="6" t="s">
        <v>14</v>
      </c>
      <c r="E395" s="6" t="s">
        <v>45</v>
      </c>
      <c r="F395" s="8">
        <v>88.6</v>
      </c>
      <c r="G395" s="9">
        <v>60.74</v>
      </c>
      <c r="H395" s="10">
        <v>5381.56</v>
      </c>
      <c r="I395" s="35">
        <f t="shared" si="2"/>
        <v>0</v>
      </c>
      <c r="J395" s="36">
        <f t="shared" si="3"/>
        <v>5381.56</v>
      </c>
    </row>
    <row r="396" spans="1:10" ht="24.75">
      <c r="A396" s="5" t="s">
        <v>1096</v>
      </c>
      <c r="B396" s="6" t="s">
        <v>1097</v>
      </c>
      <c r="C396" s="7" t="s">
        <v>1098</v>
      </c>
      <c r="D396" s="6" t="s">
        <v>14</v>
      </c>
      <c r="E396" s="6" t="s">
        <v>15</v>
      </c>
      <c r="F396" s="8">
        <v>126.68</v>
      </c>
      <c r="G396" s="9">
        <v>275.36</v>
      </c>
      <c r="H396" s="10">
        <v>34882.6</v>
      </c>
      <c r="I396" s="35">
        <f t="shared" si="2"/>
        <v>0</v>
      </c>
      <c r="J396" s="36">
        <f t="shared" si="3"/>
        <v>34882.6</v>
      </c>
    </row>
    <row r="397" spans="1:10" ht="16.5">
      <c r="A397" s="5" t="s">
        <v>1099</v>
      </c>
      <c r="B397" s="6" t="s">
        <v>1100</v>
      </c>
      <c r="C397" s="7" t="s">
        <v>1101</v>
      </c>
      <c r="D397" s="6" t="s">
        <v>14</v>
      </c>
      <c r="E397" s="6" t="s">
        <v>15</v>
      </c>
      <c r="F397" s="8">
        <v>40.21</v>
      </c>
      <c r="G397" s="9">
        <v>182.33</v>
      </c>
      <c r="H397" s="10">
        <v>7331.49</v>
      </c>
      <c r="I397" s="35">
        <f t="shared" si="2"/>
        <v>0</v>
      </c>
      <c r="J397" s="36">
        <f t="shared" si="3"/>
        <v>7331.49</v>
      </c>
    </row>
    <row r="398" spans="1:10" ht="20.100000000000001" customHeight="1">
      <c r="A398" s="3" t="s">
        <v>1102</v>
      </c>
      <c r="B398" s="49" t="s">
        <v>1103</v>
      </c>
      <c r="C398" s="49"/>
      <c r="D398" s="49"/>
      <c r="E398" s="49"/>
      <c r="F398" s="49"/>
      <c r="G398" s="49"/>
      <c r="H398" s="4">
        <v>10916.48</v>
      </c>
      <c r="I398" s="35">
        <f t="shared" si="2"/>
        <v>0</v>
      </c>
      <c r="J398" s="36">
        <f t="shared" si="3"/>
        <v>10916.48</v>
      </c>
    </row>
    <row r="399" spans="1:10">
      <c r="A399" s="5" t="s">
        <v>1104</v>
      </c>
      <c r="B399" s="6" t="s">
        <v>1105</v>
      </c>
      <c r="C399" s="7" t="s">
        <v>1106</v>
      </c>
      <c r="D399" s="6" t="s">
        <v>14</v>
      </c>
      <c r="E399" s="6" t="s">
        <v>15</v>
      </c>
      <c r="F399" s="8">
        <v>100</v>
      </c>
      <c r="G399" s="9">
        <v>27.46</v>
      </c>
      <c r="H399" s="10">
        <v>2746</v>
      </c>
      <c r="I399" s="35">
        <f t="shared" si="2"/>
        <v>0</v>
      </c>
      <c r="J399" s="36">
        <f t="shared" si="3"/>
        <v>2746</v>
      </c>
    </row>
    <row r="400" spans="1:10">
      <c r="A400" s="5" t="s">
        <v>1107</v>
      </c>
      <c r="B400" s="6" t="s">
        <v>1108</v>
      </c>
      <c r="C400" s="7" t="s">
        <v>1109</v>
      </c>
      <c r="D400" s="6" t="s">
        <v>14</v>
      </c>
      <c r="E400" s="6" t="s">
        <v>25</v>
      </c>
      <c r="F400" s="8">
        <v>20</v>
      </c>
      <c r="G400" s="9">
        <v>51.21</v>
      </c>
      <c r="H400" s="10">
        <v>1024.2</v>
      </c>
      <c r="I400" s="35">
        <f t="shared" si="2"/>
        <v>0</v>
      </c>
      <c r="J400" s="36">
        <f t="shared" si="3"/>
        <v>1024.2</v>
      </c>
    </row>
    <row r="401" spans="1:10" ht="16.5">
      <c r="A401" s="5" t="s">
        <v>1110</v>
      </c>
      <c r="B401" s="6" t="s">
        <v>1111</v>
      </c>
      <c r="C401" s="7" t="s">
        <v>1112</v>
      </c>
      <c r="D401" s="6" t="s">
        <v>159</v>
      </c>
      <c r="E401" s="6" t="s">
        <v>25</v>
      </c>
      <c r="F401" s="8">
        <v>2</v>
      </c>
      <c r="G401" s="9">
        <v>340.16</v>
      </c>
      <c r="H401" s="10">
        <v>680.32</v>
      </c>
      <c r="I401" s="35">
        <f t="shared" si="2"/>
        <v>0</v>
      </c>
      <c r="J401" s="36">
        <f t="shared" si="3"/>
        <v>680.32</v>
      </c>
    </row>
    <row r="402" spans="1:10" ht="16.5">
      <c r="A402" s="5" t="s">
        <v>1113</v>
      </c>
      <c r="B402" s="6" t="s">
        <v>1114</v>
      </c>
      <c r="C402" s="7" t="s">
        <v>1115</v>
      </c>
      <c r="D402" s="6" t="s">
        <v>264</v>
      </c>
      <c r="E402" s="6" t="s">
        <v>64</v>
      </c>
      <c r="F402" s="8">
        <v>5</v>
      </c>
      <c r="G402" s="9">
        <v>451.25</v>
      </c>
      <c r="H402" s="10">
        <v>2256.25</v>
      </c>
      <c r="I402" s="35">
        <f t="shared" si="2"/>
        <v>0</v>
      </c>
      <c r="J402" s="36">
        <f t="shared" si="3"/>
        <v>2256.25</v>
      </c>
    </row>
    <row r="403" spans="1:10">
      <c r="A403" s="5" t="s">
        <v>1116</v>
      </c>
      <c r="B403" s="6" t="s">
        <v>1117</v>
      </c>
      <c r="C403" s="7" t="s">
        <v>1118</v>
      </c>
      <c r="D403" s="6" t="s">
        <v>14</v>
      </c>
      <c r="E403" s="6" t="s">
        <v>25</v>
      </c>
      <c r="F403" s="8">
        <v>1</v>
      </c>
      <c r="G403" s="9">
        <v>2521.5500000000002</v>
      </c>
      <c r="H403" s="10">
        <v>2521.5500000000002</v>
      </c>
      <c r="I403" s="35">
        <f t="shared" si="2"/>
        <v>0</v>
      </c>
      <c r="J403" s="36">
        <f t="shared" si="3"/>
        <v>2521.5500000000002</v>
      </c>
    </row>
    <row r="404" spans="1:10">
      <c r="A404" s="5" t="s">
        <v>1119</v>
      </c>
      <c r="B404" s="6" t="s">
        <v>1120</v>
      </c>
      <c r="C404" s="7" t="s">
        <v>1121</v>
      </c>
      <c r="D404" s="6" t="s">
        <v>14</v>
      </c>
      <c r="E404" s="6" t="s">
        <v>25</v>
      </c>
      <c r="F404" s="8">
        <v>8</v>
      </c>
      <c r="G404" s="9">
        <v>211.02</v>
      </c>
      <c r="H404" s="10">
        <v>1688.16</v>
      </c>
      <c r="I404" s="35">
        <f t="shared" si="2"/>
        <v>0</v>
      </c>
      <c r="J404" s="36">
        <f t="shared" si="3"/>
        <v>1688.16</v>
      </c>
    </row>
    <row r="405" spans="1:10" ht="20.100000000000001" customHeight="1">
      <c r="A405" s="3" t="s">
        <v>1122</v>
      </c>
      <c r="B405" s="49" t="s">
        <v>1123</v>
      </c>
      <c r="C405" s="49"/>
      <c r="D405" s="49"/>
      <c r="E405" s="49"/>
      <c r="F405" s="49"/>
      <c r="G405" s="49"/>
      <c r="H405" s="4">
        <v>1967.68</v>
      </c>
      <c r="I405" s="35">
        <f t="shared" si="2"/>
        <v>0</v>
      </c>
      <c r="J405" s="36">
        <f t="shared" si="3"/>
        <v>1967.68</v>
      </c>
    </row>
    <row r="406" spans="1:10" ht="16.5">
      <c r="A406" s="5" t="s">
        <v>1124</v>
      </c>
      <c r="B406" s="6" t="s">
        <v>1125</v>
      </c>
      <c r="C406" s="7" t="s">
        <v>1126</v>
      </c>
      <c r="D406" s="6" t="s">
        <v>1127</v>
      </c>
      <c r="E406" s="6" t="s">
        <v>131</v>
      </c>
      <c r="F406" s="8">
        <v>416</v>
      </c>
      <c r="G406" s="9">
        <v>3.42</v>
      </c>
      <c r="H406" s="10">
        <v>1422.72</v>
      </c>
      <c r="I406" s="35">
        <f t="shared" si="2"/>
        <v>0</v>
      </c>
      <c r="J406" s="36">
        <f t="shared" si="3"/>
        <v>1422.72</v>
      </c>
    </row>
    <row r="407" spans="1:10" ht="16.5">
      <c r="A407" s="5" t="s">
        <v>1128</v>
      </c>
      <c r="B407" s="6" t="s">
        <v>1129</v>
      </c>
      <c r="C407" s="7" t="s">
        <v>1130</v>
      </c>
      <c r="D407" s="6" t="s">
        <v>130</v>
      </c>
      <c r="E407" s="6" t="s">
        <v>34</v>
      </c>
      <c r="F407" s="8">
        <v>416</v>
      </c>
      <c r="G407" s="9">
        <v>1.31</v>
      </c>
      <c r="H407" s="10">
        <v>544.96</v>
      </c>
      <c r="I407" s="35">
        <f t="shared" si="2"/>
        <v>0</v>
      </c>
      <c r="J407" s="36">
        <f t="shared" si="3"/>
        <v>544.96</v>
      </c>
    </row>
    <row r="408" spans="1:10" ht="15" customHeight="1">
      <c r="A408" s="1"/>
      <c r="B408" s="1"/>
      <c r="C408" s="1"/>
      <c r="D408" s="1"/>
      <c r="E408" s="1"/>
      <c r="F408" s="48" t="s">
        <v>1131</v>
      </c>
      <c r="G408" s="48"/>
      <c r="H408" s="4">
        <v>420210.8</v>
      </c>
      <c r="I408" s="35">
        <f t="shared" si="2"/>
        <v>0</v>
      </c>
      <c r="J408" s="36">
        <f t="shared" si="3"/>
        <v>420210.8</v>
      </c>
    </row>
    <row r="409" spans="1:10" ht="15" customHeight="1">
      <c r="A409" s="1"/>
      <c r="B409" s="1"/>
      <c r="C409" s="1"/>
      <c r="D409" s="1"/>
      <c r="E409" s="1"/>
      <c r="F409" s="48" t="s">
        <v>1132</v>
      </c>
      <c r="G409" s="48"/>
      <c r="H409" s="4">
        <v>1343947.58</v>
      </c>
      <c r="I409" s="35">
        <f t="shared" si="2"/>
        <v>0</v>
      </c>
      <c r="J409" s="36">
        <f t="shared" si="3"/>
        <v>1343947.58</v>
      </c>
    </row>
    <row r="410" spans="1:10" ht="15" customHeight="1">
      <c r="A410" s="1"/>
      <c r="B410" s="1"/>
      <c r="C410" s="1"/>
      <c r="D410" s="1"/>
      <c r="E410" s="1"/>
      <c r="F410" s="48" t="s">
        <v>1133</v>
      </c>
      <c r="G410" s="48"/>
      <c r="H410" s="4">
        <v>1764158.38</v>
      </c>
      <c r="I410" s="35">
        <f t="shared" si="2"/>
        <v>0</v>
      </c>
      <c r="J410" s="36">
        <f t="shared" si="3"/>
        <v>1764158.38</v>
      </c>
    </row>
  </sheetData>
  <mergeCells count="68">
    <mergeCell ref="A1:H1"/>
    <mergeCell ref="B2:G2"/>
    <mergeCell ref="B4:G4"/>
    <mergeCell ref="B16:G16"/>
    <mergeCell ref="B23:G23"/>
    <mergeCell ref="B24:G24"/>
    <mergeCell ref="B30:G30"/>
    <mergeCell ref="B33:G33"/>
    <mergeCell ref="B34:G34"/>
    <mergeCell ref="B35:G35"/>
    <mergeCell ref="B42:G42"/>
    <mergeCell ref="B48:G48"/>
    <mergeCell ref="B49:G49"/>
    <mergeCell ref="B55:G55"/>
    <mergeCell ref="B60:G60"/>
    <mergeCell ref="B65:G65"/>
    <mergeCell ref="B70:G70"/>
    <mergeCell ref="B75:G75"/>
    <mergeCell ref="B76:G76"/>
    <mergeCell ref="B78:G78"/>
    <mergeCell ref="B80:G80"/>
    <mergeCell ref="B81:G81"/>
    <mergeCell ref="B88:G88"/>
    <mergeCell ref="B93:G93"/>
    <mergeCell ref="B98:G98"/>
    <mergeCell ref="B101:G101"/>
    <mergeCell ref="B102:G102"/>
    <mergeCell ref="B108:G108"/>
    <mergeCell ref="B109:G109"/>
    <mergeCell ref="B113:G113"/>
    <mergeCell ref="B117:G117"/>
    <mergeCell ref="B125:G125"/>
    <mergeCell ref="B127:G127"/>
    <mergeCell ref="B131:G131"/>
    <mergeCell ref="B140:G140"/>
    <mergeCell ref="B142:G142"/>
    <mergeCell ref="B143:G143"/>
    <mergeCell ref="B147:G147"/>
    <mergeCell ref="B151:G151"/>
    <mergeCell ref="B157:G157"/>
    <mergeCell ref="B159:G159"/>
    <mergeCell ref="B160:G160"/>
    <mergeCell ref="B167:G167"/>
    <mergeCell ref="B168:G168"/>
    <mergeCell ref="A169:H169"/>
    <mergeCell ref="A190:H190"/>
    <mergeCell ref="A208:H208"/>
    <mergeCell ref="B210:G210"/>
    <mergeCell ref="B252:G252"/>
    <mergeCell ref="B270:G270"/>
    <mergeCell ref="B297:G297"/>
    <mergeCell ref="B298:G298"/>
    <mergeCell ref="B307:G307"/>
    <mergeCell ref="B309:G309"/>
    <mergeCell ref="B313:G313"/>
    <mergeCell ref="B319:G319"/>
    <mergeCell ref="B320:G320"/>
    <mergeCell ref="B328:G328"/>
    <mergeCell ref="B345:G345"/>
    <mergeCell ref="B363:G363"/>
    <mergeCell ref="F408:G408"/>
    <mergeCell ref="F409:G409"/>
    <mergeCell ref="F410:G410"/>
    <mergeCell ref="B382:G382"/>
    <mergeCell ref="B390:G390"/>
    <mergeCell ref="B393:G393"/>
    <mergeCell ref="B398:G398"/>
    <mergeCell ref="B405:G405"/>
  </mergeCells>
  <pageMargins left="0.5" right="0.5" top="0.5" bottom="0.5" header="0" footer="0"/>
  <pageSetup paperSize="9" scale="85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Q90"/>
  <sheetViews>
    <sheetView topLeftCell="C82" workbookViewId="0">
      <selection activeCell="P47" sqref="P47:Q47"/>
    </sheetView>
  </sheetViews>
  <sheetFormatPr defaultRowHeight="15"/>
  <cols>
    <col min="1" max="1" width="9.28515625" customWidth="1"/>
    <col min="2" max="2" width="34.7109375" customWidth="1"/>
    <col min="3" max="3" width="13.7109375" customWidth="1"/>
    <col min="4" max="7" width="11.85546875" customWidth="1"/>
    <col min="8" max="8" width="10.140625" customWidth="1"/>
    <col min="9" max="9" width="1.7109375" customWidth="1"/>
    <col min="10" max="16" width="11.85546875" customWidth="1"/>
    <col min="17" max="17" width="12.140625" customWidth="1"/>
  </cols>
  <sheetData>
    <row r="1" spans="1:17" ht="252" customHeight="1">
      <c r="A1" s="51"/>
      <c r="B1" s="51"/>
      <c r="C1" s="51"/>
      <c r="D1" s="51"/>
      <c r="E1" s="51"/>
      <c r="F1" s="51"/>
      <c r="G1" s="51"/>
      <c r="H1" s="51"/>
      <c r="I1" s="1"/>
      <c r="J1" s="1"/>
      <c r="K1" s="1"/>
      <c r="L1" s="1"/>
      <c r="M1" s="1"/>
      <c r="N1" s="1"/>
      <c r="O1" s="1"/>
      <c r="P1" s="1"/>
      <c r="Q1" s="1"/>
    </row>
    <row r="2" spans="1:17" ht="15.95" customHeight="1">
      <c r="A2" s="11" t="s">
        <v>1</v>
      </c>
      <c r="B2" s="11" t="s">
        <v>3</v>
      </c>
      <c r="C2" s="11" t="s">
        <v>1134</v>
      </c>
      <c r="D2" s="11" t="s">
        <v>1135</v>
      </c>
      <c r="E2" s="11" t="s">
        <v>1136</v>
      </c>
      <c r="F2" s="11" t="s">
        <v>1137</v>
      </c>
      <c r="G2" s="11" t="s">
        <v>1138</v>
      </c>
      <c r="H2" s="76" t="s">
        <v>1139</v>
      </c>
      <c r="I2" s="76"/>
      <c r="J2" s="11" t="s">
        <v>1140</v>
      </c>
      <c r="K2" s="11" t="s">
        <v>1141</v>
      </c>
      <c r="L2" s="11" t="s">
        <v>1142</v>
      </c>
      <c r="M2" s="11" t="s">
        <v>1143</v>
      </c>
      <c r="N2" s="11" t="s">
        <v>1144</v>
      </c>
      <c r="O2" s="11" t="s">
        <v>1145</v>
      </c>
      <c r="P2" s="11" t="s">
        <v>1146</v>
      </c>
      <c r="Q2" s="12" t="s">
        <v>1147</v>
      </c>
    </row>
    <row r="3" spans="1:17" ht="12" customHeight="1">
      <c r="A3" s="73" t="s">
        <v>9</v>
      </c>
      <c r="B3" s="74" t="s">
        <v>10</v>
      </c>
      <c r="C3" s="75">
        <v>86227.91</v>
      </c>
      <c r="D3" s="13">
        <v>0.3</v>
      </c>
      <c r="E3" s="13">
        <v>0.1</v>
      </c>
      <c r="F3" s="13">
        <v>0.1</v>
      </c>
      <c r="G3" s="13">
        <v>0.1</v>
      </c>
      <c r="H3" s="57">
        <v>0.1</v>
      </c>
      <c r="I3" s="57"/>
      <c r="J3" s="13">
        <v>0.05</v>
      </c>
      <c r="K3" s="13">
        <v>0.05</v>
      </c>
      <c r="L3" s="14"/>
      <c r="M3" s="13">
        <v>0.05</v>
      </c>
      <c r="N3" s="13">
        <v>0.05</v>
      </c>
      <c r="O3" s="13">
        <v>0.05</v>
      </c>
      <c r="P3" s="13">
        <v>0.05</v>
      </c>
      <c r="Q3" s="15">
        <v>1</v>
      </c>
    </row>
    <row r="4" spans="1:17" ht="12.95" customHeight="1">
      <c r="A4" s="73"/>
      <c r="B4" s="74"/>
      <c r="C4" s="75"/>
      <c r="D4" s="16">
        <v>25868.37</v>
      </c>
      <c r="E4" s="16">
        <v>8622.7900000000009</v>
      </c>
      <c r="F4" s="16">
        <v>8622.7900000000009</v>
      </c>
      <c r="G4" s="16">
        <v>8622.7900000000009</v>
      </c>
      <c r="H4" s="68">
        <v>8622.7900000000009</v>
      </c>
      <c r="I4" s="68"/>
      <c r="J4" s="16">
        <v>4311.3999999999996</v>
      </c>
      <c r="K4" s="16">
        <v>4311.3999999999996</v>
      </c>
      <c r="L4" s="17"/>
      <c r="M4" s="16">
        <v>4311.3999999999996</v>
      </c>
      <c r="N4" s="16">
        <v>4311.3999999999996</v>
      </c>
      <c r="O4" s="16">
        <v>4311.3999999999996</v>
      </c>
      <c r="P4" s="16">
        <v>4311.38</v>
      </c>
      <c r="Q4" s="18">
        <v>86227.91</v>
      </c>
    </row>
    <row r="5" spans="1:17" ht="12" customHeight="1">
      <c r="A5" s="73" t="s">
        <v>55</v>
      </c>
      <c r="B5" s="74" t="s">
        <v>56</v>
      </c>
      <c r="C5" s="75">
        <v>31983.01</v>
      </c>
      <c r="D5" s="13">
        <v>0.6</v>
      </c>
      <c r="E5" s="13">
        <v>0.4</v>
      </c>
      <c r="F5" s="14"/>
      <c r="G5" s="14"/>
      <c r="H5" s="19"/>
      <c r="I5" s="20"/>
      <c r="J5" s="14"/>
      <c r="K5" s="14"/>
      <c r="L5" s="14"/>
      <c r="M5" s="14"/>
      <c r="N5" s="14"/>
      <c r="O5" s="14"/>
      <c r="P5" s="14"/>
      <c r="Q5" s="15">
        <v>1</v>
      </c>
    </row>
    <row r="6" spans="1:17" ht="12.95" customHeight="1">
      <c r="A6" s="73"/>
      <c r="B6" s="74"/>
      <c r="C6" s="75"/>
      <c r="D6" s="16">
        <v>19189.810000000001</v>
      </c>
      <c r="E6" s="16">
        <v>12793.2</v>
      </c>
      <c r="F6" s="17"/>
      <c r="G6" s="17"/>
      <c r="H6" s="21"/>
      <c r="I6" s="22"/>
      <c r="J6" s="17"/>
      <c r="K6" s="17"/>
      <c r="L6" s="17"/>
      <c r="M6" s="17"/>
      <c r="N6" s="17"/>
      <c r="O6" s="17"/>
      <c r="P6" s="17"/>
      <c r="Q6" s="18">
        <v>31983.01</v>
      </c>
    </row>
    <row r="7" spans="1:17" ht="12" customHeight="1">
      <c r="A7" s="73" t="s">
        <v>80</v>
      </c>
      <c r="B7" s="74" t="s">
        <v>81</v>
      </c>
      <c r="C7" s="75">
        <v>86000.62</v>
      </c>
      <c r="D7" s="13">
        <v>0.5</v>
      </c>
      <c r="E7" s="13">
        <v>0.5</v>
      </c>
      <c r="F7" s="14"/>
      <c r="G7" s="14"/>
      <c r="H7" s="19"/>
      <c r="I7" s="20"/>
      <c r="J7" s="14"/>
      <c r="K7" s="14"/>
      <c r="L7" s="14"/>
      <c r="M7" s="14"/>
      <c r="N7" s="14"/>
      <c r="O7" s="14"/>
      <c r="P7" s="14"/>
      <c r="Q7" s="15">
        <v>1</v>
      </c>
    </row>
    <row r="8" spans="1:17" ht="12.95" customHeight="1">
      <c r="A8" s="73"/>
      <c r="B8" s="74"/>
      <c r="C8" s="75"/>
      <c r="D8" s="16">
        <v>43000.31</v>
      </c>
      <c r="E8" s="16">
        <v>43000.31</v>
      </c>
      <c r="F8" s="17"/>
      <c r="G8" s="17"/>
      <c r="H8" s="21"/>
      <c r="I8" s="22"/>
      <c r="J8" s="17"/>
      <c r="K8" s="17"/>
      <c r="L8" s="17"/>
      <c r="M8" s="17"/>
      <c r="N8" s="17"/>
      <c r="O8" s="17"/>
      <c r="P8" s="17"/>
      <c r="Q8" s="18">
        <v>86000.62</v>
      </c>
    </row>
    <row r="9" spans="1:17" ht="12" customHeight="1">
      <c r="A9" s="73" t="s">
        <v>108</v>
      </c>
      <c r="B9" s="74" t="s">
        <v>109</v>
      </c>
      <c r="C9" s="75">
        <v>347410.04</v>
      </c>
      <c r="D9" s="14"/>
      <c r="E9" s="13">
        <v>0.3</v>
      </c>
      <c r="F9" s="13">
        <v>0.4</v>
      </c>
      <c r="G9" s="13">
        <v>0.3</v>
      </c>
      <c r="H9" s="19"/>
      <c r="I9" s="20"/>
      <c r="J9" s="14"/>
      <c r="K9" s="14"/>
      <c r="L9" s="14"/>
      <c r="M9" s="14"/>
      <c r="N9" s="14"/>
      <c r="O9" s="14"/>
      <c r="P9" s="14"/>
      <c r="Q9" s="15">
        <v>1</v>
      </c>
    </row>
    <row r="10" spans="1:17" ht="12.95" customHeight="1">
      <c r="A10" s="73"/>
      <c r="B10" s="74"/>
      <c r="C10" s="75"/>
      <c r="D10" s="17"/>
      <c r="E10" s="16">
        <v>104223.01</v>
      </c>
      <c r="F10" s="16">
        <v>138964.01999999999</v>
      </c>
      <c r="G10" s="16">
        <v>104223.01</v>
      </c>
      <c r="H10" s="21"/>
      <c r="I10" s="22"/>
      <c r="J10" s="17"/>
      <c r="K10" s="17"/>
      <c r="L10" s="17"/>
      <c r="M10" s="17"/>
      <c r="N10" s="17"/>
      <c r="O10" s="17"/>
      <c r="P10" s="17"/>
      <c r="Q10" s="18">
        <v>347410.04</v>
      </c>
    </row>
    <row r="11" spans="1:17" ht="12" customHeight="1">
      <c r="A11" s="73" t="s">
        <v>194</v>
      </c>
      <c r="B11" s="74" t="s">
        <v>195</v>
      </c>
      <c r="C11" s="75">
        <v>63081.19</v>
      </c>
      <c r="D11" s="14"/>
      <c r="E11" s="14"/>
      <c r="F11" s="13">
        <v>0.2</v>
      </c>
      <c r="G11" s="13">
        <v>0.4</v>
      </c>
      <c r="H11" s="57">
        <v>0.4</v>
      </c>
      <c r="I11" s="57"/>
      <c r="J11" s="14"/>
      <c r="K11" s="14"/>
      <c r="L11" s="14"/>
      <c r="M11" s="14"/>
      <c r="N11" s="14"/>
      <c r="O11" s="14"/>
      <c r="P11" s="14"/>
      <c r="Q11" s="15">
        <v>1</v>
      </c>
    </row>
    <row r="12" spans="1:17" ht="12.95" customHeight="1">
      <c r="A12" s="73"/>
      <c r="B12" s="74"/>
      <c r="C12" s="75"/>
      <c r="D12" s="17"/>
      <c r="E12" s="17"/>
      <c r="F12" s="16">
        <v>12616.24</v>
      </c>
      <c r="G12" s="16">
        <v>25232.48</v>
      </c>
      <c r="H12" s="68">
        <v>25232.47</v>
      </c>
      <c r="I12" s="68"/>
      <c r="J12" s="17"/>
      <c r="K12" s="17"/>
      <c r="L12" s="17"/>
      <c r="M12" s="17"/>
      <c r="N12" s="17"/>
      <c r="O12" s="17"/>
      <c r="P12" s="17"/>
      <c r="Q12" s="18">
        <v>63081.19</v>
      </c>
    </row>
    <row r="13" spans="1:17" ht="12" customHeight="1">
      <c r="A13" s="73" t="s">
        <v>208</v>
      </c>
      <c r="B13" s="74" t="s">
        <v>209</v>
      </c>
      <c r="C13" s="75">
        <v>84616.99</v>
      </c>
      <c r="D13" s="14"/>
      <c r="E13" s="14"/>
      <c r="F13" s="14"/>
      <c r="G13" s="14"/>
      <c r="H13" s="19"/>
      <c r="I13" s="20"/>
      <c r="J13" s="14"/>
      <c r="K13" s="14"/>
      <c r="L13" s="13">
        <v>0.5</v>
      </c>
      <c r="M13" s="13">
        <v>0.5</v>
      </c>
      <c r="N13" s="14"/>
      <c r="O13" s="14"/>
      <c r="P13" s="14"/>
      <c r="Q13" s="15">
        <v>1</v>
      </c>
    </row>
    <row r="14" spans="1:17" ht="12.95" customHeight="1">
      <c r="A14" s="73"/>
      <c r="B14" s="74"/>
      <c r="C14" s="75"/>
      <c r="D14" s="17"/>
      <c r="E14" s="17"/>
      <c r="F14" s="17"/>
      <c r="G14" s="17"/>
      <c r="H14" s="21"/>
      <c r="I14" s="22"/>
      <c r="J14" s="17"/>
      <c r="K14" s="17"/>
      <c r="L14" s="16">
        <v>42308.5</v>
      </c>
      <c r="M14" s="16">
        <v>42308.49</v>
      </c>
      <c r="N14" s="17"/>
      <c r="O14" s="17"/>
      <c r="P14" s="17"/>
      <c r="Q14" s="18">
        <v>84616.99</v>
      </c>
    </row>
    <row r="15" spans="1:17" ht="12" customHeight="1">
      <c r="A15" s="73" t="s">
        <v>221</v>
      </c>
      <c r="B15" s="74" t="s">
        <v>222</v>
      </c>
      <c r="C15" s="75">
        <v>201801.36</v>
      </c>
      <c r="D15" s="14"/>
      <c r="E15" s="14"/>
      <c r="F15" s="14"/>
      <c r="G15" s="14"/>
      <c r="H15" s="57">
        <v>0.2</v>
      </c>
      <c r="I15" s="57"/>
      <c r="J15" s="13">
        <v>0.5</v>
      </c>
      <c r="K15" s="13">
        <v>0.3</v>
      </c>
      <c r="L15" s="14"/>
      <c r="M15" s="14"/>
      <c r="N15" s="14"/>
      <c r="O15" s="14"/>
      <c r="P15" s="14"/>
      <c r="Q15" s="15">
        <v>1</v>
      </c>
    </row>
    <row r="16" spans="1:17" ht="12.95" customHeight="1">
      <c r="A16" s="73"/>
      <c r="B16" s="74"/>
      <c r="C16" s="75"/>
      <c r="D16" s="17"/>
      <c r="E16" s="17"/>
      <c r="F16" s="17"/>
      <c r="G16" s="17"/>
      <c r="H16" s="68">
        <v>40360.269999999997</v>
      </c>
      <c r="I16" s="68"/>
      <c r="J16" s="16">
        <v>100900.69</v>
      </c>
      <c r="K16" s="16">
        <v>60540.4</v>
      </c>
      <c r="L16" s="17"/>
      <c r="M16" s="17"/>
      <c r="N16" s="17"/>
      <c r="O16" s="17"/>
      <c r="P16" s="17"/>
      <c r="Q16" s="18">
        <v>201801.36</v>
      </c>
    </row>
    <row r="17" spans="1:17" ht="12" customHeight="1">
      <c r="A17" s="73" t="s">
        <v>255</v>
      </c>
      <c r="B17" s="74" t="s">
        <v>256</v>
      </c>
      <c r="C17" s="75">
        <v>103728.98</v>
      </c>
      <c r="D17" s="14"/>
      <c r="E17" s="14"/>
      <c r="F17" s="14"/>
      <c r="G17" s="14"/>
      <c r="H17" s="57">
        <v>0.2</v>
      </c>
      <c r="I17" s="57"/>
      <c r="J17" s="13">
        <v>0.4</v>
      </c>
      <c r="K17" s="13">
        <v>0.4</v>
      </c>
      <c r="L17" s="14"/>
      <c r="M17" s="14"/>
      <c r="N17" s="14"/>
      <c r="O17" s="14"/>
      <c r="P17" s="14"/>
      <c r="Q17" s="15">
        <v>1</v>
      </c>
    </row>
    <row r="18" spans="1:17" ht="12.95" customHeight="1">
      <c r="A18" s="73"/>
      <c r="B18" s="74"/>
      <c r="C18" s="75"/>
      <c r="D18" s="17"/>
      <c r="E18" s="17"/>
      <c r="F18" s="17"/>
      <c r="G18" s="17"/>
      <c r="H18" s="68">
        <v>20745.8</v>
      </c>
      <c r="I18" s="68"/>
      <c r="J18" s="16">
        <v>41491.589999999997</v>
      </c>
      <c r="K18" s="16">
        <v>41491.589999999997</v>
      </c>
      <c r="L18" s="17"/>
      <c r="M18" s="17"/>
      <c r="N18" s="17"/>
      <c r="O18" s="17"/>
      <c r="P18" s="17"/>
      <c r="Q18" s="18">
        <v>103728.98</v>
      </c>
    </row>
    <row r="19" spans="1:17" ht="12" customHeight="1">
      <c r="A19" s="73" t="s">
        <v>268</v>
      </c>
      <c r="B19" s="74" t="s">
        <v>269</v>
      </c>
      <c r="C19" s="75">
        <v>8437.07</v>
      </c>
      <c r="D19" s="14"/>
      <c r="E19" s="14"/>
      <c r="F19" s="14"/>
      <c r="G19" s="14"/>
      <c r="H19" s="57">
        <v>0.3</v>
      </c>
      <c r="I19" s="57"/>
      <c r="J19" s="13">
        <v>0.3</v>
      </c>
      <c r="K19" s="13">
        <v>0.4</v>
      </c>
      <c r="L19" s="14"/>
      <c r="M19" s="14"/>
      <c r="N19" s="14"/>
      <c r="O19" s="14"/>
      <c r="P19" s="14"/>
      <c r="Q19" s="15">
        <v>1</v>
      </c>
    </row>
    <row r="20" spans="1:17" ht="12.95" customHeight="1">
      <c r="A20" s="73"/>
      <c r="B20" s="74"/>
      <c r="C20" s="75"/>
      <c r="D20" s="17"/>
      <c r="E20" s="17"/>
      <c r="F20" s="17"/>
      <c r="G20" s="17"/>
      <c r="H20" s="68">
        <v>2531.12</v>
      </c>
      <c r="I20" s="68"/>
      <c r="J20" s="16">
        <v>2531.12</v>
      </c>
      <c r="K20" s="16">
        <v>3374.83</v>
      </c>
      <c r="L20" s="17"/>
      <c r="M20" s="17"/>
      <c r="N20" s="17"/>
      <c r="O20" s="17"/>
      <c r="P20" s="17"/>
      <c r="Q20" s="18">
        <v>8437.07</v>
      </c>
    </row>
    <row r="21" spans="1:17" ht="12" customHeight="1">
      <c r="A21" s="73" t="s">
        <v>276</v>
      </c>
      <c r="B21" s="74" t="s">
        <v>277</v>
      </c>
      <c r="C21" s="75">
        <v>100555.77</v>
      </c>
      <c r="D21" s="14"/>
      <c r="E21" s="14"/>
      <c r="F21" s="14"/>
      <c r="G21" s="14"/>
      <c r="H21" s="19"/>
      <c r="I21" s="20"/>
      <c r="J21" s="13">
        <v>0.1</v>
      </c>
      <c r="K21" s="13">
        <v>0.2</v>
      </c>
      <c r="L21" s="13">
        <v>0.2</v>
      </c>
      <c r="M21" s="13">
        <v>0.4</v>
      </c>
      <c r="N21" s="13">
        <v>0.1</v>
      </c>
      <c r="O21" s="14"/>
      <c r="P21" s="14"/>
      <c r="Q21" s="15">
        <v>1</v>
      </c>
    </row>
    <row r="22" spans="1:17" ht="12.95" customHeight="1">
      <c r="A22" s="73"/>
      <c r="B22" s="74"/>
      <c r="C22" s="75"/>
      <c r="D22" s="17"/>
      <c r="E22" s="17"/>
      <c r="F22" s="17"/>
      <c r="G22" s="17"/>
      <c r="H22" s="21"/>
      <c r="I22" s="22"/>
      <c r="J22" s="16">
        <v>10055.58</v>
      </c>
      <c r="K22" s="16">
        <v>20111.150000000001</v>
      </c>
      <c r="L22" s="16">
        <v>20111.150000000001</v>
      </c>
      <c r="M22" s="16">
        <v>40222.31</v>
      </c>
      <c r="N22" s="16">
        <v>10055.58</v>
      </c>
      <c r="O22" s="17"/>
      <c r="P22" s="17"/>
      <c r="Q22" s="18">
        <v>100555.77</v>
      </c>
    </row>
    <row r="23" spans="1:17" ht="12" customHeight="1">
      <c r="A23" s="73" t="s">
        <v>348</v>
      </c>
      <c r="B23" s="74" t="s">
        <v>349</v>
      </c>
      <c r="C23" s="75">
        <v>160190.65</v>
      </c>
      <c r="D23" s="14"/>
      <c r="E23" s="14"/>
      <c r="F23" s="13">
        <v>0.7</v>
      </c>
      <c r="G23" s="13">
        <v>0.3</v>
      </c>
      <c r="H23" s="19"/>
      <c r="I23" s="20"/>
      <c r="J23" s="14"/>
      <c r="K23" s="14"/>
      <c r="L23" s="14"/>
      <c r="M23" s="14"/>
      <c r="N23" s="14"/>
      <c r="O23" s="14"/>
      <c r="P23" s="14"/>
      <c r="Q23" s="15">
        <v>1</v>
      </c>
    </row>
    <row r="24" spans="1:17" ht="12.95" customHeight="1">
      <c r="A24" s="73"/>
      <c r="B24" s="74"/>
      <c r="C24" s="75"/>
      <c r="D24" s="17"/>
      <c r="E24" s="17"/>
      <c r="F24" s="16">
        <v>112133.46</v>
      </c>
      <c r="G24" s="16">
        <v>48057.19</v>
      </c>
      <c r="H24" s="21"/>
      <c r="I24" s="22"/>
      <c r="J24" s="17"/>
      <c r="K24" s="17"/>
      <c r="L24" s="17"/>
      <c r="M24" s="17"/>
      <c r="N24" s="17"/>
      <c r="O24" s="17"/>
      <c r="P24" s="17"/>
      <c r="Q24" s="18">
        <v>160190.65</v>
      </c>
    </row>
    <row r="25" spans="1:17" ht="12" customHeight="1">
      <c r="A25" s="73" t="s">
        <v>375</v>
      </c>
      <c r="B25" s="74" t="s">
        <v>376</v>
      </c>
      <c r="C25" s="75">
        <v>37316.01</v>
      </c>
      <c r="D25" s="14"/>
      <c r="E25" s="14"/>
      <c r="F25" s="13">
        <v>0.5</v>
      </c>
      <c r="G25" s="13">
        <v>0.5</v>
      </c>
      <c r="H25" s="19"/>
      <c r="I25" s="20"/>
      <c r="J25" s="14"/>
      <c r="K25" s="14"/>
      <c r="L25" s="14"/>
      <c r="M25" s="14"/>
      <c r="N25" s="14"/>
      <c r="O25" s="14"/>
      <c r="P25" s="14"/>
      <c r="Q25" s="15">
        <v>1</v>
      </c>
    </row>
    <row r="26" spans="1:17" ht="12.95" customHeight="1">
      <c r="A26" s="73"/>
      <c r="B26" s="74"/>
      <c r="C26" s="75"/>
      <c r="D26" s="17"/>
      <c r="E26" s="17"/>
      <c r="F26" s="16">
        <v>18658.009999999998</v>
      </c>
      <c r="G26" s="16">
        <v>18658</v>
      </c>
      <c r="H26" s="21"/>
      <c r="I26" s="22"/>
      <c r="J26" s="17"/>
      <c r="K26" s="17"/>
      <c r="L26" s="17"/>
      <c r="M26" s="17"/>
      <c r="N26" s="17"/>
      <c r="O26" s="17"/>
      <c r="P26" s="17"/>
      <c r="Q26" s="18">
        <v>37316.01</v>
      </c>
    </row>
    <row r="27" spans="1:17" ht="12" customHeight="1">
      <c r="A27" s="73" t="s">
        <v>380</v>
      </c>
      <c r="B27" s="74" t="s">
        <v>381</v>
      </c>
      <c r="C27" s="75">
        <v>45503.11</v>
      </c>
      <c r="D27" s="14"/>
      <c r="E27" s="14"/>
      <c r="F27" s="14"/>
      <c r="G27" s="14"/>
      <c r="H27" s="19"/>
      <c r="I27" s="20"/>
      <c r="J27" s="14"/>
      <c r="K27" s="13">
        <v>2.81E-2</v>
      </c>
      <c r="L27" s="13">
        <v>9.9600000000000008E-2</v>
      </c>
      <c r="M27" s="13">
        <v>0.25269999999999998</v>
      </c>
      <c r="N27" s="13">
        <v>0.33979999999999999</v>
      </c>
      <c r="O27" s="13">
        <v>0.19059999999999999</v>
      </c>
      <c r="P27" s="13">
        <v>8.9200000000000002E-2</v>
      </c>
      <c r="Q27" s="15">
        <v>1</v>
      </c>
    </row>
    <row r="28" spans="1:17" ht="12.95" customHeight="1">
      <c r="A28" s="73"/>
      <c r="B28" s="74"/>
      <c r="C28" s="75"/>
      <c r="D28" s="17"/>
      <c r="E28" s="17"/>
      <c r="F28" s="17"/>
      <c r="G28" s="17"/>
      <c r="H28" s="21"/>
      <c r="I28" s="22"/>
      <c r="J28" s="17"/>
      <c r="K28" s="16">
        <v>1282.43</v>
      </c>
      <c r="L28" s="16">
        <v>4515.08</v>
      </c>
      <c r="M28" s="16">
        <v>11503.11</v>
      </c>
      <c r="N28" s="16">
        <v>15407.16</v>
      </c>
      <c r="O28" s="16">
        <v>8679.98</v>
      </c>
      <c r="P28" s="16">
        <v>4115.3500000000004</v>
      </c>
      <c r="Q28" s="18">
        <v>45503.11</v>
      </c>
    </row>
    <row r="29" spans="1:17" ht="12" customHeight="1">
      <c r="A29" s="73" t="s">
        <v>426</v>
      </c>
      <c r="B29" s="74" t="s">
        <v>427</v>
      </c>
      <c r="C29" s="75">
        <v>214100.31</v>
      </c>
      <c r="D29" s="13">
        <v>3.2099999999999997E-2</v>
      </c>
      <c r="E29" s="13">
        <v>3.2099999999999997E-2</v>
      </c>
      <c r="F29" s="14"/>
      <c r="G29" s="14"/>
      <c r="H29" s="57">
        <v>4.82E-2</v>
      </c>
      <c r="I29" s="57"/>
      <c r="J29" s="13">
        <v>0.15609999999999999</v>
      </c>
      <c r="K29" s="13">
        <v>0.15130000000000002</v>
      </c>
      <c r="L29" s="13">
        <v>0.17199999999999999</v>
      </c>
      <c r="M29" s="13">
        <v>0.23920000000000002</v>
      </c>
      <c r="N29" s="13">
        <v>0.13730000000000001</v>
      </c>
      <c r="O29" s="13">
        <v>2.4500000000000001E-2</v>
      </c>
      <c r="P29" s="13">
        <v>7.1999999999999998E-3</v>
      </c>
      <c r="Q29" s="15">
        <v>1</v>
      </c>
    </row>
    <row r="30" spans="1:17" ht="12.95" customHeight="1">
      <c r="A30" s="73"/>
      <c r="B30" s="74"/>
      <c r="C30" s="75"/>
      <c r="D30" s="16">
        <v>6891.75</v>
      </c>
      <c r="E30" s="16">
        <v>6891.75</v>
      </c>
      <c r="F30" s="17"/>
      <c r="G30" s="17"/>
      <c r="H30" s="68">
        <v>10337.629999999999</v>
      </c>
      <c r="I30" s="68"/>
      <c r="J30" s="16">
        <v>33380.699999999997</v>
      </c>
      <c r="K30" s="16">
        <v>32292.799999999999</v>
      </c>
      <c r="L30" s="16">
        <v>36771.75</v>
      </c>
      <c r="M30" s="16">
        <v>51226.36</v>
      </c>
      <c r="N30" s="16">
        <v>29524.5</v>
      </c>
      <c r="O30" s="16">
        <v>5268.55</v>
      </c>
      <c r="P30" s="16">
        <v>1514.52</v>
      </c>
      <c r="Q30" s="18">
        <v>214100.31</v>
      </c>
    </row>
    <row r="31" spans="1:17" ht="12" customHeight="1">
      <c r="A31" s="73" t="s">
        <v>815</v>
      </c>
      <c r="B31" s="74" t="s">
        <v>816</v>
      </c>
      <c r="C31" s="75">
        <v>11577.14</v>
      </c>
      <c r="D31" s="14"/>
      <c r="E31" s="14"/>
      <c r="F31" s="14"/>
      <c r="G31" s="14"/>
      <c r="H31" s="19"/>
      <c r="I31" s="20"/>
      <c r="J31" s="14"/>
      <c r="K31" s="14"/>
      <c r="L31" s="14"/>
      <c r="M31" s="14"/>
      <c r="N31" s="14"/>
      <c r="O31" s="14"/>
      <c r="P31" s="13">
        <v>1</v>
      </c>
      <c r="Q31" s="15">
        <v>1</v>
      </c>
    </row>
    <row r="32" spans="1:17" ht="12.95" customHeight="1">
      <c r="A32" s="73"/>
      <c r="B32" s="74"/>
      <c r="C32" s="75"/>
      <c r="D32" s="17"/>
      <c r="E32" s="17"/>
      <c r="F32" s="17"/>
      <c r="G32" s="17"/>
      <c r="H32" s="21"/>
      <c r="I32" s="22"/>
      <c r="J32" s="17"/>
      <c r="K32" s="17"/>
      <c r="L32" s="17"/>
      <c r="M32" s="17"/>
      <c r="N32" s="17"/>
      <c r="O32" s="17"/>
      <c r="P32" s="16">
        <v>11577.14</v>
      </c>
      <c r="Q32" s="18">
        <v>11577.14</v>
      </c>
    </row>
    <row r="33" spans="1:17" ht="12" customHeight="1">
      <c r="A33" s="73" t="s">
        <v>874</v>
      </c>
      <c r="B33" s="74" t="s">
        <v>875</v>
      </c>
      <c r="C33" s="75">
        <v>99345.43</v>
      </c>
      <c r="D33" s="13">
        <v>3.8199999999999998E-2</v>
      </c>
      <c r="E33" s="14"/>
      <c r="F33" s="13">
        <v>4.3200000000000002E-2</v>
      </c>
      <c r="G33" s="13">
        <v>1.3000000000000001E-2</v>
      </c>
      <c r="H33" s="57">
        <v>2.6000000000000002E-2</v>
      </c>
      <c r="I33" s="57"/>
      <c r="J33" s="13">
        <v>3.2099999999999997E-2</v>
      </c>
      <c r="K33" s="13">
        <v>8.3100000000000007E-2</v>
      </c>
      <c r="L33" s="13">
        <v>0.11269999999999999</v>
      </c>
      <c r="M33" s="13">
        <v>0.18460000000000001</v>
      </c>
      <c r="N33" s="13">
        <v>0.1825</v>
      </c>
      <c r="O33" s="13">
        <v>0.22500000000000001</v>
      </c>
      <c r="P33" s="13">
        <v>5.96E-2</v>
      </c>
      <c r="Q33" s="15">
        <v>1</v>
      </c>
    </row>
    <row r="34" spans="1:17" ht="12.95" customHeight="1">
      <c r="A34" s="73"/>
      <c r="B34" s="74"/>
      <c r="C34" s="75"/>
      <c r="D34" s="16">
        <v>3809</v>
      </c>
      <c r="E34" s="17"/>
      <c r="F34" s="16">
        <v>4316.76</v>
      </c>
      <c r="G34" s="16">
        <v>1292</v>
      </c>
      <c r="H34" s="68">
        <v>2584</v>
      </c>
      <c r="I34" s="68"/>
      <c r="J34" s="16">
        <v>3137.66</v>
      </c>
      <c r="K34" s="16">
        <v>8120.99</v>
      </c>
      <c r="L34" s="16">
        <v>11063.61</v>
      </c>
      <c r="M34" s="16">
        <v>18255.990000000002</v>
      </c>
      <c r="N34" s="16">
        <v>18223.87</v>
      </c>
      <c r="O34" s="16">
        <v>22565.78</v>
      </c>
      <c r="P34" s="16">
        <v>5975.77</v>
      </c>
      <c r="Q34" s="18">
        <v>99345.43</v>
      </c>
    </row>
    <row r="35" spans="1:17" ht="12" customHeight="1">
      <c r="A35" s="73" t="s">
        <v>1080</v>
      </c>
      <c r="B35" s="74" t="s">
        <v>1081</v>
      </c>
      <c r="C35" s="75">
        <v>4226.6000000000004</v>
      </c>
      <c r="D35" s="14"/>
      <c r="E35" s="14"/>
      <c r="F35" s="14"/>
      <c r="G35" s="14"/>
      <c r="H35" s="19"/>
      <c r="I35" s="20"/>
      <c r="J35" s="14"/>
      <c r="K35" s="14"/>
      <c r="L35" s="14"/>
      <c r="M35" s="14"/>
      <c r="N35" s="13">
        <v>0.4</v>
      </c>
      <c r="O35" s="13">
        <v>0.5</v>
      </c>
      <c r="P35" s="13">
        <v>0.1</v>
      </c>
      <c r="Q35" s="15">
        <v>1</v>
      </c>
    </row>
    <row r="36" spans="1:17" ht="12.95" customHeight="1">
      <c r="A36" s="73"/>
      <c r="B36" s="74"/>
      <c r="C36" s="75"/>
      <c r="D36" s="17"/>
      <c r="E36" s="17"/>
      <c r="F36" s="17"/>
      <c r="G36" s="17"/>
      <c r="H36" s="21"/>
      <c r="I36" s="22"/>
      <c r="J36" s="17"/>
      <c r="K36" s="17"/>
      <c r="L36" s="17"/>
      <c r="M36" s="17"/>
      <c r="N36" s="16">
        <v>1690.64</v>
      </c>
      <c r="O36" s="16">
        <v>2113.3000000000002</v>
      </c>
      <c r="P36" s="16">
        <v>422.66</v>
      </c>
      <c r="Q36" s="18">
        <v>4226.6000000000004</v>
      </c>
    </row>
    <row r="37" spans="1:17" ht="12" customHeight="1">
      <c r="A37" s="73" t="s">
        <v>1088</v>
      </c>
      <c r="B37" s="74" t="s">
        <v>1089</v>
      </c>
      <c r="C37" s="75">
        <v>65172.03</v>
      </c>
      <c r="D37" s="14"/>
      <c r="E37" s="14"/>
      <c r="F37" s="14"/>
      <c r="G37" s="14"/>
      <c r="H37" s="19"/>
      <c r="I37" s="20"/>
      <c r="J37" s="14"/>
      <c r="K37" s="14"/>
      <c r="L37" s="14"/>
      <c r="M37" s="14"/>
      <c r="N37" s="13">
        <v>0.1</v>
      </c>
      <c r="O37" s="13">
        <v>0.4</v>
      </c>
      <c r="P37" s="13">
        <v>0.5</v>
      </c>
      <c r="Q37" s="15">
        <v>1</v>
      </c>
    </row>
    <row r="38" spans="1:17" ht="12.95" customHeight="1">
      <c r="A38" s="73"/>
      <c r="B38" s="74"/>
      <c r="C38" s="75"/>
      <c r="D38" s="17"/>
      <c r="E38" s="17"/>
      <c r="F38" s="17"/>
      <c r="G38" s="17"/>
      <c r="H38" s="21"/>
      <c r="I38" s="22"/>
      <c r="J38" s="17"/>
      <c r="K38" s="17"/>
      <c r="L38" s="17"/>
      <c r="M38" s="17"/>
      <c r="N38" s="16">
        <v>6517.2</v>
      </c>
      <c r="O38" s="16">
        <v>26068.81</v>
      </c>
      <c r="P38" s="16">
        <v>32586.02</v>
      </c>
      <c r="Q38" s="18">
        <v>65172.03</v>
      </c>
    </row>
    <row r="39" spans="1:17" ht="12" customHeight="1">
      <c r="A39" s="73" t="s">
        <v>1102</v>
      </c>
      <c r="B39" s="74" t="s">
        <v>1103</v>
      </c>
      <c r="C39" s="75">
        <v>10916.48</v>
      </c>
      <c r="D39" s="14"/>
      <c r="E39" s="14"/>
      <c r="F39" s="14"/>
      <c r="G39" s="13">
        <v>0.2</v>
      </c>
      <c r="H39" s="57">
        <v>0.2</v>
      </c>
      <c r="I39" s="57"/>
      <c r="J39" s="13">
        <v>0.3</v>
      </c>
      <c r="K39" s="13">
        <v>0.1</v>
      </c>
      <c r="L39" s="14"/>
      <c r="M39" s="14"/>
      <c r="N39" s="14"/>
      <c r="O39" s="13">
        <v>0.1</v>
      </c>
      <c r="P39" s="13">
        <v>0.1</v>
      </c>
      <c r="Q39" s="15">
        <v>1</v>
      </c>
    </row>
    <row r="40" spans="1:17" ht="12.95" customHeight="1">
      <c r="A40" s="73"/>
      <c r="B40" s="74"/>
      <c r="C40" s="75"/>
      <c r="D40" s="17"/>
      <c r="E40" s="17"/>
      <c r="F40" s="17"/>
      <c r="G40" s="16">
        <v>2183.3000000000002</v>
      </c>
      <c r="H40" s="68">
        <v>2183.3000000000002</v>
      </c>
      <c r="I40" s="68"/>
      <c r="J40" s="16">
        <v>3274.94</v>
      </c>
      <c r="K40" s="16">
        <v>1091.6500000000001</v>
      </c>
      <c r="L40" s="17"/>
      <c r="M40" s="17"/>
      <c r="N40" s="17"/>
      <c r="O40" s="16">
        <v>1091.6500000000001</v>
      </c>
      <c r="P40" s="16">
        <v>1091.6400000000001</v>
      </c>
      <c r="Q40" s="18">
        <v>10916.48</v>
      </c>
    </row>
    <row r="41" spans="1:17" ht="12" customHeight="1">
      <c r="A41" s="73" t="s">
        <v>1122</v>
      </c>
      <c r="B41" s="74" t="s">
        <v>1123</v>
      </c>
      <c r="C41" s="75">
        <v>1967.68</v>
      </c>
      <c r="D41" s="14"/>
      <c r="E41" s="14"/>
      <c r="F41" s="14"/>
      <c r="G41" s="14"/>
      <c r="H41" s="19"/>
      <c r="I41" s="20"/>
      <c r="J41" s="14"/>
      <c r="K41" s="14"/>
      <c r="L41" s="14"/>
      <c r="M41" s="14"/>
      <c r="N41" s="14"/>
      <c r="O41" s="14"/>
      <c r="P41" s="13">
        <v>1</v>
      </c>
      <c r="Q41" s="15">
        <v>1</v>
      </c>
    </row>
    <row r="42" spans="1:17" ht="12.95" customHeight="1">
      <c r="A42" s="73"/>
      <c r="B42" s="74"/>
      <c r="C42" s="75"/>
      <c r="D42" s="17"/>
      <c r="E42" s="17"/>
      <c r="F42" s="17"/>
      <c r="G42" s="17"/>
      <c r="H42" s="21"/>
      <c r="I42" s="22"/>
      <c r="J42" s="17"/>
      <c r="K42" s="17"/>
      <c r="L42" s="17"/>
      <c r="M42" s="17"/>
      <c r="N42" s="17"/>
      <c r="O42" s="17"/>
      <c r="P42" s="16">
        <v>1967.68</v>
      </c>
      <c r="Q42" s="18">
        <v>1967.68</v>
      </c>
    </row>
    <row r="43" spans="1:17" ht="12" customHeight="1">
      <c r="A43" s="23"/>
      <c r="B43" s="24"/>
      <c r="C43" s="66">
        <v>1764158.38</v>
      </c>
      <c r="D43" s="25">
        <v>98759.24</v>
      </c>
      <c r="E43" s="25">
        <v>175531.06</v>
      </c>
      <c r="F43" s="25">
        <v>295311.28000000003</v>
      </c>
      <c r="G43" s="25">
        <v>208268.77</v>
      </c>
      <c r="H43" s="67">
        <v>112597.38</v>
      </c>
      <c r="I43" s="67"/>
      <c r="J43" s="25">
        <v>199083.68</v>
      </c>
      <c r="K43" s="25">
        <v>172617.24</v>
      </c>
      <c r="L43" s="25">
        <v>114770.09</v>
      </c>
      <c r="M43" s="25">
        <v>167827.66</v>
      </c>
      <c r="N43" s="25">
        <v>85730.35</v>
      </c>
      <c r="O43" s="25">
        <v>70099.47</v>
      </c>
      <c r="P43" s="25">
        <v>63562.16</v>
      </c>
      <c r="Q43" s="68">
        <v>1764158.38</v>
      </c>
    </row>
    <row r="44" spans="1:17" ht="12.95" customHeight="1">
      <c r="A44" s="26"/>
      <c r="B44" s="27"/>
      <c r="C44" s="66"/>
      <c r="D44" s="16">
        <v>98759.24</v>
      </c>
      <c r="E44" s="16">
        <v>274290.3</v>
      </c>
      <c r="F44" s="16">
        <v>569601.57999999996</v>
      </c>
      <c r="G44" s="16">
        <v>777870.35</v>
      </c>
      <c r="H44" s="68">
        <v>890467.73</v>
      </c>
      <c r="I44" s="68"/>
      <c r="J44" s="28">
        <v>1089551.4099999999</v>
      </c>
      <c r="K44" s="28">
        <v>1262168.6499999999</v>
      </c>
      <c r="L44" s="28">
        <v>1376938.74</v>
      </c>
      <c r="M44" s="28">
        <v>1544766.4</v>
      </c>
      <c r="N44" s="28">
        <v>1630496.75</v>
      </c>
      <c r="O44" s="28">
        <v>1700596.22</v>
      </c>
      <c r="P44" s="28">
        <v>1764158.38</v>
      </c>
      <c r="Q44" s="68"/>
    </row>
    <row r="47" spans="1:17" ht="25.5" customHeight="1">
      <c r="A47" s="69" t="s">
        <v>1152</v>
      </c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1"/>
      <c r="P47" s="72">
        <f>'PLANILHA ORCAMENTARIA RESTINGA'!I2</f>
        <v>0</v>
      </c>
      <c r="Q47" s="56"/>
    </row>
    <row r="48" spans="1:17" ht="14.25" customHeight="1">
      <c r="A48" s="37" t="s">
        <v>1</v>
      </c>
      <c r="B48" s="37" t="s">
        <v>3</v>
      </c>
      <c r="C48" s="37" t="s">
        <v>1134</v>
      </c>
      <c r="D48" s="37" t="s">
        <v>1135</v>
      </c>
      <c r="E48" s="37" t="s">
        <v>1136</v>
      </c>
      <c r="F48" s="37" t="s">
        <v>1137</v>
      </c>
      <c r="G48" s="37" t="s">
        <v>1138</v>
      </c>
      <c r="H48" s="65" t="s">
        <v>1139</v>
      </c>
      <c r="I48" s="56"/>
      <c r="J48" s="37" t="s">
        <v>1140</v>
      </c>
      <c r="K48" s="37" t="s">
        <v>1141</v>
      </c>
      <c r="L48" s="37" t="s">
        <v>1142</v>
      </c>
      <c r="M48" s="37" t="s">
        <v>1143</v>
      </c>
      <c r="N48" s="37" t="s">
        <v>1144</v>
      </c>
      <c r="O48" s="37" t="s">
        <v>1145</v>
      </c>
      <c r="P48" s="37" t="s">
        <v>1146</v>
      </c>
      <c r="Q48" s="38" t="s">
        <v>1147</v>
      </c>
    </row>
    <row r="49" spans="1:17" ht="12" customHeight="1">
      <c r="A49" s="58" t="s">
        <v>9</v>
      </c>
      <c r="B49" s="59" t="s">
        <v>10</v>
      </c>
      <c r="C49" s="60">
        <f>C3-(C3*$P$47)</f>
        <v>86227.91</v>
      </c>
      <c r="D49" s="13">
        <v>0.3</v>
      </c>
      <c r="E49" s="13">
        <v>0.1</v>
      </c>
      <c r="F49" s="13">
        <v>0.1</v>
      </c>
      <c r="G49" s="13">
        <v>0.1</v>
      </c>
      <c r="H49" s="57">
        <v>0.1</v>
      </c>
      <c r="I49" s="57"/>
      <c r="J49" s="13">
        <v>0.05</v>
      </c>
      <c r="K49" s="13">
        <v>0.05</v>
      </c>
      <c r="L49" s="14"/>
      <c r="M49" s="13">
        <v>0.05</v>
      </c>
      <c r="N49" s="13">
        <v>0.05</v>
      </c>
      <c r="O49" s="13">
        <v>0.05</v>
      </c>
      <c r="P49" s="13">
        <v>0.05</v>
      </c>
      <c r="Q49" s="39">
        <v>1</v>
      </c>
    </row>
    <row r="50" spans="1:17" ht="12.75" customHeight="1">
      <c r="A50" s="54"/>
      <c r="B50" s="59"/>
      <c r="C50" s="54"/>
      <c r="D50" s="40">
        <f t="shared" ref="D50:P88" si="0">D4-(D4*$P$47)</f>
        <v>25868.37</v>
      </c>
      <c r="E50" s="40">
        <f t="shared" si="0"/>
        <v>8622.7900000000009</v>
      </c>
      <c r="F50" s="40">
        <f t="shared" si="0"/>
        <v>8622.7900000000009</v>
      </c>
      <c r="G50" s="40">
        <f t="shared" si="0"/>
        <v>8622.7900000000009</v>
      </c>
      <c r="H50" s="40">
        <f t="shared" si="0"/>
        <v>8622.7900000000009</v>
      </c>
      <c r="I50" s="40">
        <f t="shared" si="0"/>
        <v>0</v>
      </c>
      <c r="J50" s="40">
        <f t="shared" si="0"/>
        <v>4311.3999999999996</v>
      </c>
      <c r="K50" s="40">
        <f t="shared" si="0"/>
        <v>4311.3999999999996</v>
      </c>
      <c r="L50" s="17"/>
      <c r="M50" s="40">
        <f t="shared" si="0"/>
        <v>4311.3999999999996</v>
      </c>
      <c r="N50" s="40">
        <f t="shared" si="0"/>
        <v>4311.3999999999996</v>
      </c>
      <c r="O50" s="40">
        <f t="shared" si="0"/>
        <v>4311.3999999999996</v>
      </c>
      <c r="P50" s="40">
        <f t="shared" si="0"/>
        <v>4311.38</v>
      </c>
      <c r="Q50" s="41">
        <f>SUM(D50:P50)</f>
        <v>86227.909999999989</v>
      </c>
    </row>
    <row r="51" spans="1:17" ht="12" customHeight="1">
      <c r="A51" s="58" t="s">
        <v>55</v>
      </c>
      <c r="B51" s="59" t="s">
        <v>56</v>
      </c>
      <c r="C51" s="60">
        <f>C5-(C5*$P$47)</f>
        <v>31983.01</v>
      </c>
      <c r="D51" s="13">
        <v>0.6</v>
      </c>
      <c r="E51" s="13">
        <v>0.4</v>
      </c>
      <c r="F51" s="14"/>
      <c r="G51" s="14"/>
      <c r="H51" s="19"/>
      <c r="I51" s="20"/>
      <c r="J51" s="14"/>
      <c r="K51" s="14"/>
      <c r="L51" s="14"/>
      <c r="M51" s="14"/>
      <c r="N51" s="14"/>
      <c r="O51" s="14"/>
      <c r="P51" s="14"/>
      <c r="Q51" s="39">
        <v>1</v>
      </c>
    </row>
    <row r="52" spans="1:17" ht="12.75" customHeight="1">
      <c r="A52" s="54"/>
      <c r="B52" s="59"/>
      <c r="C52" s="54"/>
      <c r="D52" s="40">
        <f t="shared" si="0"/>
        <v>19189.810000000001</v>
      </c>
      <c r="E52" s="40">
        <f t="shared" si="0"/>
        <v>12793.2</v>
      </c>
      <c r="F52" s="17"/>
      <c r="G52" s="17"/>
      <c r="H52" s="21"/>
      <c r="I52" s="22"/>
      <c r="J52" s="17"/>
      <c r="K52" s="17"/>
      <c r="L52" s="17"/>
      <c r="M52" s="17"/>
      <c r="N52" s="17"/>
      <c r="O52" s="17"/>
      <c r="P52" s="17"/>
      <c r="Q52" s="41">
        <f>SUM(D52:P52)</f>
        <v>31983.010000000002</v>
      </c>
    </row>
    <row r="53" spans="1:17" ht="12" customHeight="1">
      <c r="A53" s="58" t="s">
        <v>80</v>
      </c>
      <c r="B53" s="59" t="s">
        <v>81</v>
      </c>
      <c r="C53" s="60">
        <f>C7-(C7*$P$47)</f>
        <v>86000.62</v>
      </c>
      <c r="D53" s="13">
        <v>0.5</v>
      </c>
      <c r="E53" s="13">
        <v>0.5</v>
      </c>
      <c r="F53" s="14"/>
      <c r="G53" s="14"/>
      <c r="H53" s="19"/>
      <c r="I53" s="20"/>
      <c r="J53" s="14"/>
      <c r="K53" s="14"/>
      <c r="L53" s="14"/>
      <c r="M53" s="14"/>
      <c r="N53" s="14"/>
      <c r="O53" s="14"/>
      <c r="P53" s="14"/>
      <c r="Q53" s="39">
        <v>1</v>
      </c>
    </row>
    <row r="54" spans="1:17" ht="12.75" customHeight="1">
      <c r="A54" s="54"/>
      <c r="B54" s="59"/>
      <c r="C54" s="54"/>
      <c r="D54" s="40">
        <f t="shared" si="0"/>
        <v>43000.31</v>
      </c>
      <c r="E54" s="40">
        <f t="shared" si="0"/>
        <v>43000.31</v>
      </c>
      <c r="F54" s="17"/>
      <c r="G54" s="17"/>
      <c r="H54" s="21"/>
      <c r="I54" s="22"/>
      <c r="J54" s="17"/>
      <c r="K54" s="17"/>
      <c r="L54" s="17"/>
      <c r="M54" s="17"/>
      <c r="N54" s="17"/>
      <c r="O54" s="17"/>
      <c r="P54" s="17"/>
      <c r="Q54" s="41">
        <f>SUM(D54:P54)</f>
        <v>86000.62</v>
      </c>
    </row>
    <row r="55" spans="1:17" ht="12" customHeight="1">
      <c r="A55" s="58" t="s">
        <v>108</v>
      </c>
      <c r="B55" s="59" t="s">
        <v>109</v>
      </c>
      <c r="C55" s="60">
        <f>C9-(C9*$P$47)</f>
        <v>347410.04</v>
      </c>
      <c r="D55" s="14"/>
      <c r="E55" s="13">
        <v>0.3</v>
      </c>
      <c r="F55" s="13">
        <v>0.4</v>
      </c>
      <c r="G55" s="13">
        <v>0.3</v>
      </c>
      <c r="H55" s="19"/>
      <c r="I55" s="20"/>
      <c r="J55" s="14"/>
      <c r="K55" s="14"/>
      <c r="L55" s="14"/>
      <c r="M55" s="14"/>
      <c r="N55" s="14"/>
      <c r="O55" s="14"/>
      <c r="P55" s="14"/>
      <c r="Q55" s="39">
        <v>1</v>
      </c>
    </row>
    <row r="56" spans="1:17" ht="12.75" customHeight="1">
      <c r="A56" s="54"/>
      <c r="B56" s="59"/>
      <c r="C56" s="54"/>
      <c r="D56" s="17"/>
      <c r="E56" s="40">
        <f t="shared" si="0"/>
        <v>104223.01</v>
      </c>
      <c r="F56" s="40">
        <f t="shared" si="0"/>
        <v>138964.01999999999</v>
      </c>
      <c r="G56" s="40">
        <f t="shared" si="0"/>
        <v>104223.01</v>
      </c>
      <c r="H56" s="21"/>
      <c r="I56" s="22"/>
      <c r="J56" s="17"/>
      <c r="K56" s="17"/>
      <c r="L56" s="17"/>
      <c r="M56" s="17"/>
      <c r="N56" s="17"/>
      <c r="O56" s="17"/>
      <c r="P56" s="17"/>
      <c r="Q56" s="41">
        <f>SUM(D56:P56)</f>
        <v>347410.04</v>
      </c>
    </row>
    <row r="57" spans="1:17" ht="12" customHeight="1">
      <c r="A57" s="58" t="s">
        <v>194</v>
      </c>
      <c r="B57" s="59" t="s">
        <v>195</v>
      </c>
      <c r="C57" s="60">
        <f>C11-(C11*$P$47)</f>
        <v>63081.19</v>
      </c>
      <c r="D57" s="14"/>
      <c r="E57" s="14"/>
      <c r="F57" s="13">
        <v>0.2</v>
      </c>
      <c r="G57" s="13">
        <v>0.4</v>
      </c>
      <c r="H57" s="57">
        <v>0.4</v>
      </c>
      <c r="I57" s="57"/>
      <c r="J57" s="14"/>
      <c r="K57" s="14"/>
      <c r="L57" s="14"/>
      <c r="M57" s="14"/>
      <c r="N57" s="14"/>
      <c r="O57" s="14"/>
      <c r="P57" s="14"/>
      <c r="Q57" s="39">
        <v>1</v>
      </c>
    </row>
    <row r="58" spans="1:17" ht="12.75" customHeight="1">
      <c r="A58" s="54"/>
      <c r="B58" s="59"/>
      <c r="C58" s="54"/>
      <c r="D58" s="17"/>
      <c r="E58" s="17"/>
      <c r="F58" s="40">
        <f t="shared" si="0"/>
        <v>12616.24</v>
      </c>
      <c r="G58" s="40">
        <f t="shared" si="0"/>
        <v>25232.48</v>
      </c>
      <c r="H58" s="40">
        <f t="shared" si="0"/>
        <v>25232.47</v>
      </c>
      <c r="I58" s="40">
        <f t="shared" si="0"/>
        <v>0</v>
      </c>
      <c r="J58" s="17"/>
      <c r="K58" s="17"/>
      <c r="L58" s="17"/>
      <c r="M58" s="17"/>
      <c r="N58" s="17"/>
      <c r="O58" s="17"/>
      <c r="P58" s="17"/>
      <c r="Q58" s="41">
        <f>SUM(D58:P58)</f>
        <v>63081.19</v>
      </c>
    </row>
    <row r="59" spans="1:17" ht="12" customHeight="1">
      <c r="A59" s="58" t="s">
        <v>208</v>
      </c>
      <c r="B59" s="59" t="s">
        <v>222</v>
      </c>
      <c r="C59" s="60">
        <f>C13-(C13*$P$47)</f>
        <v>84616.99</v>
      </c>
      <c r="D59" s="14"/>
      <c r="E59" s="14"/>
      <c r="F59" s="14"/>
      <c r="G59" s="14"/>
      <c r="H59" s="19"/>
      <c r="I59" s="20"/>
      <c r="J59" s="14"/>
      <c r="K59" s="14"/>
      <c r="L59" s="13">
        <v>0.5</v>
      </c>
      <c r="M59" s="13">
        <v>0.5</v>
      </c>
      <c r="N59" s="14"/>
      <c r="O59" s="14"/>
      <c r="P59" s="14"/>
      <c r="Q59" s="39">
        <v>1</v>
      </c>
    </row>
    <row r="60" spans="1:17" ht="12.75" customHeight="1">
      <c r="A60" s="54"/>
      <c r="B60" s="59"/>
      <c r="C60" s="54"/>
      <c r="D60" s="17"/>
      <c r="E60" s="17"/>
      <c r="F60" s="17"/>
      <c r="G60" s="17"/>
      <c r="H60" s="21"/>
      <c r="I60" s="22"/>
      <c r="J60" s="17"/>
      <c r="K60" s="17"/>
      <c r="L60" s="40">
        <f t="shared" si="0"/>
        <v>42308.5</v>
      </c>
      <c r="M60" s="40">
        <f t="shared" si="0"/>
        <v>42308.49</v>
      </c>
      <c r="N60" s="17"/>
      <c r="O60" s="17"/>
      <c r="P60" s="17"/>
      <c r="Q60" s="41">
        <f>SUM(D60:P60)</f>
        <v>84616.989999999991</v>
      </c>
    </row>
    <row r="61" spans="1:17" ht="12" customHeight="1">
      <c r="A61" s="58" t="s">
        <v>221</v>
      </c>
      <c r="B61" s="59" t="s">
        <v>256</v>
      </c>
      <c r="C61" s="60">
        <f>C15-(C15*$P$47)</f>
        <v>201801.36</v>
      </c>
      <c r="D61" s="14"/>
      <c r="E61" s="14"/>
      <c r="F61" s="14"/>
      <c r="G61" s="14"/>
      <c r="H61" s="57">
        <v>0.2</v>
      </c>
      <c r="I61" s="57"/>
      <c r="J61" s="13">
        <v>0.5</v>
      </c>
      <c r="K61" s="13">
        <v>0.3</v>
      </c>
      <c r="L61" s="14"/>
      <c r="M61" s="14"/>
      <c r="N61" s="14"/>
      <c r="O61" s="14"/>
      <c r="P61" s="14"/>
      <c r="Q61" s="39">
        <v>1</v>
      </c>
    </row>
    <row r="62" spans="1:17" ht="12.75" customHeight="1">
      <c r="A62" s="54"/>
      <c r="B62" s="59"/>
      <c r="C62" s="54"/>
      <c r="D62" s="17"/>
      <c r="E62" s="17"/>
      <c r="F62" s="17"/>
      <c r="G62" s="17"/>
      <c r="H62" s="40">
        <f t="shared" si="0"/>
        <v>40360.269999999997</v>
      </c>
      <c r="I62" s="40">
        <f t="shared" si="0"/>
        <v>0</v>
      </c>
      <c r="J62" s="40">
        <f t="shared" si="0"/>
        <v>100900.69</v>
      </c>
      <c r="K62" s="40">
        <f t="shared" si="0"/>
        <v>60540.4</v>
      </c>
      <c r="L62" s="17"/>
      <c r="M62" s="17"/>
      <c r="N62" s="17"/>
      <c r="O62" s="17"/>
      <c r="P62" s="17"/>
      <c r="Q62" s="41">
        <f>SUM(D62:P62)</f>
        <v>201801.36</v>
      </c>
    </row>
    <row r="63" spans="1:17" ht="12" customHeight="1">
      <c r="A63" s="58" t="s">
        <v>255</v>
      </c>
      <c r="B63" s="59" t="s">
        <v>269</v>
      </c>
      <c r="C63" s="60">
        <f>C17-(C17*$P$47)</f>
        <v>103728.98</v>
      </c>
      <c r="D63" s="14"/>
      <c r="E63" s="14"/>
      <c r="F63" s="14"/>
      <c r="G63" s="14"/>
      <c r="H63" s="57">
        <v>0.2</v>
      </c>
      <c r="I63" s="57"/>
      <c r="J63" s="13">
        <v>0.4</v>
      </c>
      <c r="K63" s="13">
        <v>0.4</v>
      </c>
      <c r="L63" s="14"/>
      <c r="M63" s="14"/>
      <c r="N63" s="14"/>
      <c r="O63" s="14"/>
      <c r="P63" s="14"/>
      <c r="Q63" s="39">
        <v>1</v>
      </c>
    </row>
    <row r="64" spans="1:17" ht="12.75" customHeight="1">
      <c r="A64" s="54"/>
      <c r="B64" s="59"/>
      <c r="C64" s="54"/>
      <c r="D64" s="17"/>
      <c r="E64" s="17"/>
      <c r="F64" s="17"/>
      <c r="G64" s="17"/>
      <c r="H64" s="40">
        <f t="shared" si="0"/>
        <v>20745.8</v>
      </c>
      <c r="I64" s="40">
        <f t="shared" si="0"/>
        <v>0</v>
      </c>
      <c r="J64" s="40">
        <f t="shared" si="0"/>
        <v>41491.589999999997</v>
      </c>
      <c r="K64" s="40">
        <f t="shared" si="0"/>
        <v>41491.589999999997</v>
      </c>
      <c r="L64" s="17"/>
      <c r="M64" s="17"/>
      <c r="N64" s="17"/>
      <c r="O64" s="17"/>
      <c r="P64" s="17"/>
      <c r="Q64" s="41">
        <f>SUM(D64:P64)</f>
        <v>103728.98</v>
      </c>
    </row>
    <row r="65" spans="1:17" ht="12" customHeight="1">
      <c r="A65" s="58" t="s">
        <v>268</v>
      </c>
      <c r="B65" s="59" t="s">
        <v>277</v>
      </c>
      <c r="C65" s="60">
        <f>C19-(C19*$P$47)</f>
        <v>8437.07</v>
      </c>
      <c r="D65" s="14"/>
      <c r="E65" s="14"/>
      <c r="F65" s="14"/>
      <c r="G65" s="14"/>
      <c r="H65" s="57">
        <v>0.3</v>
      </c>
      <c r="I65" s="57"/>
      <c r="J65" s="13">
        <v>0.3</v>
      </c>
      <c r="K65" s="13">
        <v>0.4</v>
      </c>
      <c r="L65" s="14"/>
      <c r="M65" s="14"/>
      <c r="N65" s="14"/>
      <c r="O65" s="14"/>
      <c r="P65" s="14"/>
      <c r="Q65" s="39">
        <v>1</v>
      </c>
    </row>
    <row r="66" spans="1:17" ht="12.75" customHeight="1">
      <c r="A66" s="54"/>
      <c r="B66" s="59"/>
      <c r="C66" s="54"/>
      <c r="D66" s="17"/>
      <c r="E66" s="17"/>
      <c r="F66" s="17"/>
      <c r="G66" s="17"/>
      <c r="H66" s="40">
        <f t="shared" si="0"/>
        <v>2531.12</v>
      </c>
      <c r="I66" s="40">
        <f t="shared" si="0"/>
        <v>0</v>
      </c>
      <c r="J66" s="40">
        <f t="shared" si="0"/>
        <v>2531.12</v>
      </c>
      <c r="K66" s="40">
        <f t="shared" si="0"/>
        <v>3374.83</v>
      </c>
      <c r="L66" s="17"/>
      <c r="M66" s="17"/>
      <c r="N66" s="17"/>
      <c r="O66" s="17"/>
      <c r="P66" s="17"/>
      <c r="Q66" s="41">
        <f>SUM(D66:P66)</f>
        <v>8437.07</v>
      </c>
    </row>
    <row r="67" spans="1:17" ht="12" customHeight="1">
      <c r="A67" s="58" t="s">
        <v>276</v>
      </c>
      <c r="B67" s="59" t="s">
        <v>349</v>
      </c>
      <c r="C67" s="60">
        <f>C21-(C21*$P$47)</f>
        <v>100555.77</v>
      </c>
      <c r="D67" s="14"/>
      <c r="E67" s="14"/>
      <c r="F67" s="14"/>
      <c r="G67" s="14"/>
      <c r="H67" s="19"/>
      <c r="I67" s="20"/>
      <c r="J67" s="13">
        <v>0.1</v>
      </c>
      <c r="K67" s="13">
        <v>0.2</v>
      </c>
      <c r="L67" s="13">
        <v>0.2</v>
      </c>
      <c r="M67" s="13">
        <v>0.4</v>
      </c>
      <c r="N67" s="13">
        <v>0.1</v>
      </c>
      <c r="O67" s="14"/>
      <c r="P67" s="14"/>
      <c r="Q67" s="39">
        <v>1</v>
      </c>
    </row>
    <row r="68" spans="1:17" ht="12.75" customHeight="1">
      <c r="A68" s="54"/>
      <c r="B68" s="59"/>
      <c r="C68" s="54"/>
      <c r="D68" s="17"/>
      <c r="E68" s="17"/>
      <c r="F68" s="17"/>
      <c r="G68" s="17"/>
      <c r="H68" s="21"/>
      <c r="I68" s="22"/>
      <c r="J68" s="40">
        <f t="shared" si="0"/>
        <v>10055.58</v>
      </c>
      <c r="K68" s="40">
        <f t="shared" si="0"/>
        <v>20111.150000000001</v>
      </c>
      <c r="L68" s="40">
        <f t="shared" si="0"/>
        <v>20111.150000000001</v>
      </c>
      <c r="M68" s="40">
        <f t="shared" si="0"/>
        <v>40222.31</v>
      </c>
      <c r="N68" s="40">
        <f t="shared" si="0"/>
        <v>10055.58</v>
      </c>
      <c r="O68" s="17"/>
      <c r="P68" s="17"/>
      <c r="Q68" s="41">
        <f>SUM(D68:P68)</f>
        <v>100555.77</v>
      </c>
    </row>
    <row r="69" spans="1:17" ht="12" customHeight="1">
      <c r="A69" s="58" t="s">
        <v>348</v>
      </c>
      <c r="B69" s="59" t="s">
        <v>376</v>
      </c>
      <c r="C69" s="60">
        <f>C23-(C23*$P$47)</f>
        <v>160190.65</v>
      </c>
      <c r="D69" s="14"/>
      <c r="E69" s="14"/>
      <c r="F69" s="13">
        <v>0.7</v>
      </c>
      <c r="G69" s="13">
        <v>0.3</v>
      </c>
      <c r="H69" s="19"/>
      <c r="I69" s="20"/>
      <c r="J69" s="14"/>
      <c r="K69" s="14"/>
      <c r="L69" s="14"/>
      <c r="M69" s="14"/>
      <c r="N69" s="14"/>
      <c r="O69" s="14"/>
      <c r="P69" s="14"/>
      <c r="Q69" s="39">
        <v>1</v>
      </c>
    </row>
    <row r="70" spans="1:17" ht="12.75" customHeight="1">
      <c r="A70" s="54"/>
      <c r="B70" s="59"/>
      <c r="C70" s="54"/>
      <c r="D70" s="17"/>
      <c r="E70" s="17"/>
      <c r="F70" s="40">
        <f t="shared" si="0"/>
        <v>112133.46</v>
      </c>
      <c r="G70" s="40">
        <f t="shared" si="0"/>
        <v>48057.19</v>
      </c>
      <c r="H70" s="21"/>
      <c r="I70" s="22"/>
      <c r="J70" s="17"/>
      <c r="K70" s="17"/>
      <c r="L70" s="17"/>
      <c r="M70" s="17"/>
      <c r="N70" s="17"/>
      <c r="O70" s="17"/>
      <c r="P70" s="17"/>
      <c r="Q70" s="41">
        <f>SUM(D70:P70)</f>
        <v>160190.65000000002</v>
      </c>
    </row>
    <row r="71" spans="1:17" ht="12" customHeight="1">
      <c r="A71" s="58" t="s">
        <v>375</v>
      </c>
      <c r="B71" s="59" t="s">
        <v>381</v>
      </c>
      <c r="C71" s="60">
        <f>C25-(C25*$P$47)</f>
        <v>37316.01</v>
      </c>
      <c r="D71" s="14"/>
      <c r="E71" s="14"/>
      <c r="F71" s="13">
        <v>0.5</v>
      </c>
      <c r="G71" s="13">
        <v>0.5</v>
      </c>
      <c r="H71" s="19"/>
      <c r="I71" s="20"/>
      <c r="J71" s="14"/>
      <c r="K71" s="14"/>
      <c r="L71" s="14"/>
      <c r="M71" s="14"/>
      <c r="N71" s="14"/>
      <c r="O71" s="14"/>
      <c r="P71" s="14"/>
      <c r="Q71" s="39">
        <v>1</v>
      </c>
    </row>
    <row r="72" spans="1:17" ht="12.75" customHeight="1">
      <c r="A72" s="54"/>
      <c r="B72" s="59"/>
      <c r="C72" s="54"/>
      <c r="D72" s="17"/>
      <c r="E72" s="17"/>
      <c r="F72" s="40">
        <f t="shared" si="0"/>
        <v>18658.009999999998</v>
      </c>
      <c r="G72" s="40">
        <f t="shared" si="0"/>
        <v>18658</v>
      </c>
      <c r="H72" s="21"/>
      <c r="I72" s="22"/>
      <c r="J72" s="17"/>
      <c r="K72" s="17"/>
      <c r="L72" s="17"/>
      <c r="M72" s="17"/>
      <c r="N72" s="17"/>
      <c r="O72" s="17"/>
      <c r="P72" s="17"/>
      <c r="Q72" s="41">
        <f>SUM(D72:P72)</f>
        <v>37316.009999999995</v>
      </c>
    </row>
    <row r="73" spans="1:17" ht="12" customHeight="1">
      <c r="A73" s="58" t="s">
        <v>380</v>
      </c>
      <c r="B73" s="59" t="s">
        <v>427</v>
      </c>
      <c r="C73" s="60">
        <f>C27-(C27*$P$47)</f>
        <v>45503.11</v>
      </c>
      <c r="D73" s="14"/>
      <c r="E73" s="14"/>
      <c r="F73" s="14"/>
      <c r="G73" s="14"/>
      <c r="H73" s="19"/>
      <c r="I73" s="20"/>
      <c r="J73" s="14"/>
      <c r="K73" s="13">
        <v>2.81E-2</v>
      </c>
      <c r="L73" s="13">
        <v>9.9600000000000008E-2</v>
      </c>
      <c r="M73" s="13">
        <v>0.25269999999999998</v>
      </c>
      <c r="N73" s="13">
        <v>0.33979999999999999</v>
      </c>
      <c r="O73" s="13">
        <v>0.19059999999999999</v>
      </c>
      <c r="P73" s="13">
        <v>8.9200000000000002E-2</v>
      </c>
      <c r="Q73" s="39">
        <v>1</v>
      </c>
    </row>
    <row r="74" spans="1:17" ht="12.75" customHeight="1">
      <c r="A74" s="54"/>
      <c r="B74" s="59"/>
      <c r="C74" s="54"/>
      <c r="D74" s="17"/>
      <c r="E74" s="17"/>
      <c r="F74" s="17"/>
      <c r="G74" s="17"/>
      <c r="H74" s="21"/>
      <c r="I74" s="22"/>
      <c r="J74" s="17"/>
      <c r="K74" s="40">
        <f t="shared" si="0"/>
        <v>1282.43</v>
      </c>
      <c r="L74" s="40">
        <f t="shared" si="0"/>
        <v>4515.08</v>
      </c>
      <c r="M74" s="40">
        <f t="shared" si="0"/>
        <v>11503.11</v>
      </c>
      <c r="N74" s="40">
        <f t="shared" si="0"/>
        <v>15407.16</v>
      </c>
      <c r="O74" s="40">
        <f t="shared" si="0"/>
        <v>8679.98</v>
      </c>
      <c r="P74" s="40">
        <f t="shared" si="0"/>
        <v>4115.3500000000004</v>
      </c>
      <c r="Q74" s="41">
        <f>SUM(D74:P74)</f>
        <v>45503.11</v>
      </c>
    </row>
    <row r="75" spans="1:17" ht="12" customHeight="1">
      <c r="A75" s="58" t="s">
        <v>426</v>
      </c>
      <c r="B75" s="59" t="s">
        <v>816</v>
      </c>
      <c r="C75" s="60">
        <f>C29-(C29*$P$47)</f>
        <v>214100.31</v>
      </c>
      <c r="D75" s="13">
        <v>3.2099999999999997E-2</v>
      </c>
      <c r="E75" s="13">
        <v>3.2099999999999997E-2</v>
      </c>
      <c r="F75" s="14"/>
      <c r="G75" s="14"/>
      <c r="H75" s="57">
        <v>4.82E-2</v>
      </c>
      <c r="I75" s="57"/>
      <c r="J75" s="13">
        <v>0.15609999999999999</v>
      </c>
      <c r="K75" s="13">
        <v>0.15130000000000002</v>
      </c>
      <c r="L75" s="13">
        <v>0.17199999999999999</v>
      </c>
      <c r="M75" s="13">
        <v>0.23920000000000002</v>
      </c>
      <c r="N75" s="13">
        <v>0.13730000000000001</v>
      </c>
      <c r="O75" s="13">
        <v>2.4500000000000001E-2</v>
      </c>
      <c r="P75" s="13">
        <v>7.1999999999999998E-3</v>
      </c>
      <c r="Q75" s="39">
        <v>1</v>
      </c>
    </row>
    <row r="76" spans="1:17" ht="12.75" customHeight="1">
      <c r="A76" s="54"/>
      <c r="B76" s="59"/>
      <c r="C76" s="54"/>
      <c r="D76" s="40">
        <f t="shared" si="0"/>
        <v>6891.75</v>
      </c>
      <c r="E76" s="40">
        <f t="shared" si="0"/>
        <v>6891.75</v>
      </c>
      <c r="F76" s="17"/>
      <c r="G76" s="17"/>
      <c r="H76" s="40">
        <f t="shared" si="0"/>
        <v>10337.629999999999</v>
      </c>
      <c r="I76" s="40">
        <f t="shared" si="0"/>
        <v>0</v>
      </c>
      <c r="J76" s="40">
        <f t="shared" si="0"/>
        <v>33380.699999999997</v>
      </c>
      <c r="K76" s="40">
        <f t="shared" si="0"/>
        <v>32292.799999999999</v>
      </c>
      <c r="L76" s="40">
        <f t="shared" si="0"/>
        <v>36771.75</v>
      </c>
      <c r="M76" s="40">
        <f t="shared" si="0"/>
        <v>51226.36</v>
      </c>
      <c r="N76" s="40">
        <f t="shared" si="0"/>
        <v>29524.5</v>
      </c>
      <c r="O76" s="40">
        <f t="shared" si="0"/>
        <v>5268.55</v>
      </c>
      <c r="P76" s="40">
        <f t="shared" si="0"/>
        <v>1514.52</v>
      </c>
      <c r="Q76" s="41">
        <f>SUM(D76:P76)</f>
        <v>214100.30999999997</v>
      </c>
    </row>
    <row r="77" spans="1:17" ht="12" customHeight="1">
      <c r="A77" s="58" t="s">
        <v>815</v>
      </c>
      <c r="B77" s="59" t="s">
        <v>875</v>
      </c>
      <c r="C77" s="60">
        <f>C31-(C31*$P$47)</f>
        <v>11577.14</v>
      </c>
      <c r="D77" s="14"/>
      <c r="E77" s="14"/>
      <c r="F77" s="14"/>
      <c r="G77" s="14"/>
      <c r="H77" s="19"/>
      <c r="I77" s="20"/>
      <c r="J77" s="14"/>
      <c r="K77" s="14"/>
      <c r="L77" s="14"/>
      <c r="M77" s="14"/>
      <c r="N77" s="14"/>
      <c r="O77" s="14"/>
      <c r="P77" s="13">
        <v>1</v>
      </c>
      <c r="Q77" s="39">
        <v>1</v>
      </c>
    </row>
    <row r="78" spans="1:17" ht="12.75" customHeight="1">
      <c r="A78" s="54"/>
      <c r="B78" s="59"/>
      <c r="C78" s="54"/>
      <c r="D78" s="17"/>
      <c r="E78" s="17"/>
      <c r="F78" s="17"/>
      <c r="G78" s="17"/>
      <c r="H78" s="21"/>
      <c r="I78" s="22"/>
      <c r="J78" s="17"/>
      <c r="K78" s="17"/>
      <c r="L78" s="17"/>
      <c r="M78" s="17"/>
      <c r="N78" s="17"/>
      <c r="O78" s="17"/>
      <c r="P78" s="40">
        <f t="shared" si="0"/>
        <v>11577.14</v>
      </c>
      <c r="Q78" s="41">
        <f>SUM(D78:P78)</f>
        <v>11577.14</v>
      </c>
    </row>
    <row r="79" spans="1:17" ht="12" customHeight="1">
      <c r="A79" s="58" t="s">
        <v>874</v>
      </c>
      <c r="B79" s="59" t="s">
        <v>1153</v>
      </c>
      <c r="C79" s="60">
        <f>C33-(C33*$P$47)</f>
        <v>99345.43</v>
      </c>
      <c r="D79" s="13">
        <v>3.8199999999999998E-2</v>
      </c>
      <c r="E79" s="14"/>
      <c r="F79" s="13">
        <v>4.3200000000000002E-2</v>
      </c>
      <c r="G79" s="13">
        <v>1.3000000000000001E-2</v>
      </c>
      <c r="H79" s="57">
        <v>2.6000000000000002E-2</v>
      </c>
      <c r="I79" s="57"/>
      <c r="J79" s="13">
        <v>3.2099999999999997E-2</v>
      </c>
      <c r="K79" s="13">
        <v>8.3100000000000007E-2</v>
      </c>
      <c r="L79" s="13">
        <v>0.11269999999999999</v>
      </c>
      <c r="M79" s="13">
        <v>0.18460000000000001</v>
      </c>
      <c r="N79" s="13">
        <v>0.1825</v>
      </c>
      <c r="O79" s="13">
        <v>0.22500000000000001</v>
      </c>
      <c r="P79" s="13">
        <v>5.96E-2</v>
      </c>
      <c r="Q79" s="39">
        <v>1</v>
      </c>
    </row>
    <row r="80" spans="1:17" ht="12.75" customHeight="1">
      <c r="A80" s="54"/>
      <c r="B80" s="59"/>
      <c r="C80" s="54"/>
      <c r="D80" s="40">
        <f t="shared" si="0"/>
        <v>3809</v>
      </c>
      <c r="E80" s="17"/>
      <c r="F80" s="40">
        <f t="shared" si="0"/>
        <v>4316.76</v>
      </c>
      <c r="G80" s="40">
        <f t="shared" si="0"/>
        <v>1292</v>
      </c>
      <c r="H80" s="40">
        <f t="shared" si="0"/>
        <v>2584</v>
      </c>
      <c r="I80" s="40">
        <f t="shared" si="0"/>
        <v>0</v>
      </c>
      <c r="J80" s="40">
        <f t="shared" si="0"/>
        <v>3137.66</v>
      </c>
      <c r="K80" s="40">
        <f t="shared" si="0"/>
        <v>8120.99</v>
      </c>
      <c r="L80" s="40">
        <f t="shared" si="0"/>
        <v>11063.61</v>
      </c>
      <c r="M80" s="40">
        <f t="shared" si="0"/>
        <v>18255.990000000002</v>
      </c>
      <c r="N80" s="40">
        <f t="shared" si="0"/>
        <v>18223.87</v>
      </c>
      <c r="O80" s="40">
        <f t="shared" si="0"/>
        <v>22565.78</v>
      </c>
      <c r="P80" s="40">
        <f t="shared" si="0"/>
        <v>5975.77</v>
      </c>
      <c r="Q80" s="41">
        <f>SUM(D80:P80)</f>
        <v>99345.430000000008</v>
      </c>
    </row>
    <row r="81" spans="1:17" ht="12" customHeight="1">
      <c r="A81" s="58" t="s">
        <v>1080</v>
      </c>
      <c r="B81" s="59" t="s">
        <v>1081</v>
      </c>
      <c r="C81" s="60">
        <f>C35-(C35*$P$47)</f>
        <v>4226.6000000000004</v>
      </c>
      <c r="D81" s="14"/>
      <c r="E81" s="14"/>
      <c r="F81" s="14"/>
      <c r="G81" s="14"/>
      <c r="H81" s="19"/>
      <c r="I81" s="20"/>
      <c r="J81" s="14"/>
      <c r="K81" s="14"/>
      <c r="L81" s="14"/>
      <c r="M81" s="14"/>
      <c r="N81" s="13">
        <v>0.4</v>
      </c>
      <c r="O81" s="13">
        <v>0.5</v>
      </c>
      <c r="P81" s="13">
        <v>0.1</v>
      </c>
      <c r="Q81" s="39">
        <v>1</v>
      </c>
    </row>
    <row r="82" spans="1:17" ht="12.75" customHeight="1">
      <c r="A82" s="54"/>
      <c r="B82" s="59"/>
      <c r="C82" s="54"/>
      <c r="D82" s="17"/>
      <c r="E82" s="17"/>
      <c r="F82" s="17"/>
      <c r="G82" s="17"/>
      <c r="H82" s="21"/>
      <c r="I82" s="22"/>
      <c r="J82" s="17"/>
      <c r="K82" s="17"/>
      <c r="L82" s="17"/>
      <c r="M82" s="17"/>
      <c r="N82" s="40">
        <f t="shared" si="0"/>
        <v>1690.64</v>
      </c>
      <c r="O82" s="40">
        <f t="shared" si="0"/>
        <v>2113.3000000000002</v>
      </c>
      <c r="P82" s="40">
        <f t="shared" si="0"/>
        <v>422.66</v>
      </c>
      <c r="Q82" s="41">
        <f>SUM(D82:P82)</f>
        <v>4226.6000000000004</v>
      </c>
    </row>
    <row r="83" spans="1:17" ht="12" customHeight="1">
      <c r="A83" s="58" t="s">
        <v>1088</v>
      </c>
      <c r="B83" s="59" t="s">
        <v>1089</v>
      </c>
      <c r="C83" s="60">
        <f>C37-(C37*$P$47)</f>
        <v>65172.03</v>
      </c>
      <c r="D83" s="14"/>
      <c r="E83" s="14"/>
      <c r="F83" s="14"/>
      <c r="G83" s="14"/>
      <c r="H83" s="19"/>
      <c r="I83" s="20"/>
      <c r="J83" s="14"/>
      <c r="K83" s="14"/>
      <c r="L83" s="14"/>
      <c r="M83" s="14"/>
      <c r="N83" s="13">
        <v>0.1</v>
      </c>
      <c r="O83" s="13">
        <v>0.4</v>
      </c>
      <c r="P83" s="13">
        <v>0.5</v>
      </c>
      <c r="Q83" s="39">
        <v>1</v>
      </c>
    </row>
    <row r="84" spans="1:17" ht="12.75" customHeight="1">
      <c r="A84" s="54"/>
      <c r="B84" s="59"/>
      <c r="C84" s="54"/>
      <c r="D84" s="17"/>
      <c r="E84" s="17"/>
      <c r="F84" s="17"/>
      <c r="G84" s="17"/>
      <c r="H84" s="21"/>
      <c r="I84" s="22"/>
      <c r="J84" s="17"/>
      <c r="K84" s="17"/>
      <c r="L84" s="17"/>
      <c r="M84" s="17"/>
      <c r="N84" s="40">
        <f t="shared" si="0"/>
        <v>6517.2</v>
      </c>
      <c r="O84" s="40">
        <f t="shared" si="0"/>
        <v>26068.81</v>
      </c>
      <c r="P84" s="40">
        <f t="shared" si="0"/>
        <v>32586.02</v>
      </c>
      <c r="Q84" s="41">
        <f>SUM(D84:P84)</f>
        <v>65172.03</v>
      </c>
    </row>
    <row r="85" spans="1:17" ht="12" customHeight="1">
      <c r="A85" s="58" t="s">
        <v>1102</v>
      </c>
      <c r="B85" s="59" t="s">
        <v>1103</v>
      </c>
      <c r="C85" s="60">
        <f>C39-(C39*$P$47)</f>
        <v>10916.48</v>
      </c>
      <c r="D85" s="14"/>
      <c r="E85" s="14"/>
      <c r="F85" s="14"/>
      <c r="G85" s="13">
        <v>0.2</v>
      </c>
      <c r="H85" s="57">
        <v>0.2</v>
      </c>
      <c r="I85" s="57"/>
      <c r="J85" s="13">
        <v>0.3</v>
      </c>
      <c r="K85" s="13">
        <v>0.1</v>
      </c>
      <c r="L85" s="14"/>
      <c r="M85" s="14"/>
      <c r="N85" s="14"/>
      <c r="O85" s="13">
        <v>0.1</v>
      </c>
      <c r="P85" s="13">
        <v>0.1</v>
      </c>
      <c r="Q85" s="39">
        <v>1</v>
      </c>
    </row>
    <row r="86" spans="1:17" ht="12.75" customHeight="1">
      <c r="A86" s="54"/>
      <c r="B86" s="59"/>
      <c r="C86" s="54"/>
      <c r="D86" s="17"/>
      <c r="E86" s="17"/>
      <c r="F86" s="17"/>
      <c r="G86" s="40">
        <f t="shared" si="0"/>
        <v>2183.3000000000002</v>
      </c>
      <c r="H86" s="40">
        <f t="shared" si="0"/>
        <v>2183.3000000000002</v>
      </c>
      <c r="I86" s="40">
        <f t="shared" si="0"/>
        <v>0</v>
      </c>
      <c r="J86" s="40">
        <f t="shared" si="0"/>
        <v>3274.94</v>
      </c>
      <c r="K86" s="40">
        <f t="shared" si="0"/>
        <v>1091.6500000000001</v>
      </c>
      <c r="L86" s="17"/>
      <c r="M86" s="17"/>
      <c r="N86" s="17"/>
      <c r="O86" s="40">
        <f t="shared" si="0"/>
        <v>1091.6500000000001</v>
      </c>
      <c r="P86" s="40">
        <f t="shared" si="0"/>
        <v>1091.6400000000001</v>
      </c>
      <c r="Q86" s="41">
        <f>SUM(D86:P86)</f>
        <v>10916.48</v>
      </c>
    </row>
    <row r="87" spans="1:17" ht="12" customHeight="1">
      <c r="A87" s="58" t="s">
        <v>1122</v>
      </c>
      <c r="B87" s="59" t="s">
        <v>1123</v>
      </c>
      <c r="C87" s="60">
        <f>C41-(C41*$P$47)</f>
        <v>1967.68</v>
      </c>
      <c r="D87" s="14"/>
      <c r="E87" s="14"/>
      <c r="F87" s="14"/>
      <c r="G87" s="14"/>
      <c r="H87" s="19"/>
      <c r="I87" s="20"/>
      <c r="J87" s="14"/>
      <c r="K87" s="14"/>
      <c r="L87" s="14"/>
      <c r="M87" s="14"/>
      <c r="N87" s="14"/>
      <c r="O87" s="14"/>
      <c r="P87" s="13">
        <v>1</v>
      </c>
      <c r="Q87" s="39">
        <v>1</v>
      </c>
    </row>
    <row r="88" spans="1:17" ht="12.75" customHeight="1">
      <c r="A88" s="54"/>
      <c r="B88" s="59"/>
      <c r="C88" s="54"/>
      <c r="D88" s="17"/>
      <c r="E88" s="17"/>
      <c r="F88" s="17"/>
      <c r="G88" s="17"/>
      <c r="H88" s="21"/>
      <c r="I88" s="22"/>
      <c r="J88" s="17"/>
      <c r="K88" s="17"/>
      <c r="L88" s="17"/>
      <c r="M88" s="17"/>
      <c r="N88" s="17"/>
      <c r="O88" s="17"/>
      <c r="P88" s="40">
        <f t="shared" si="0"/>
        <v>1967.68</v>
      </c>
      <c r="Q88" s="41">
        <f>SUM(D88:P88)</f>
        <v>1967.68</v>
      </c>
    </row>
    <row r="89" spans="1:17" ht="12" customHeight="1">
      <c r="A89" s="42"/>
      <c r="B89" s="43"/>
      <c r="C89" s="61">
        <f>SUM(C49:C88)</f>
        <v>1764158.38</v>
      </c>
      <c r="D89" s="44">
        <f t="shared" ref="D89:H89" si="1">SUM(D50,D52,D54,D56,D58,D60,D62,D64,D66,D68,D70,D72,D74,D76,D78,D80,D82,D84,D86,D88)</f>
        <v>98759.239999999991</v>
      </c>
      <c r="E89" s="44">
        <f t="shared" si="1"/>
        <v>175531.06</v>
      </c>
      <c r="F89" s="44">
        <f t="shared" si="1"/>
        <v>295311.28000000003</v>
      </c>
      <c r="G89" s="44">
        <f t="shared" si="1"/>
        <v>208268.77</v>
      </c>
      <c r="H89" s="63">
        <f t="shared" si="1"/>
        <v>112597.38</v>
      </c>
      <c r="I89" s="64"/>
      <c r="J89" s="44">
        <f t="shared" ref="J89:P89" si="2">SUM(J50,J52,J54,J56,J58,J60,J62,J64,J66,J68,J70,J72,J74,J76,J78,J80,J82,J84,J86,J88)</f>
        <v>199083.67999999996</v>
      </c>
      <c r="K89" s="44">
        <f t="shared" si="2"/>
        <v>172617.23999999996</v>
      </c>
      <c r="L89" s="44">
        <f t="shared" si="2"/>
        <v>114770.09</v>
      </c>
      <c r="M89" s="44">
        <f t="shared" si="2"/>
        <v>167827.65999999997</v>
      </c>
      <c r="N89" s="44">
        <f t="shared" si="2"/>
        <v>85730.349999999991</v>
      </c>
      <c r="O89" s="44">
        <f t="shared" si="2"/>
        <v>70099.47</v>
      </c>
      <c r="P89" s="44">
        <f t="shared" si="2"/>
        <v>63562.159999999996</v>
      </c>
      <c r="Q89" s="53">
        <f>SUM(Q50,Q52,Q54,Q56,Q58,Q60,Q62,Q64,Q66,Q68,Q70,Q72,Q74,Q76,Q78,Q80,Q82,Q84,Q86,Q88)</f>
        <v>1764158.38</v>
      </c>
    </row>
    <row r="90" spans="1:17" ht="12.75" customHeight="1">
      <c r="A90" s="45"/>
      <c r="B90" s="46"/>
      <c r="C90" s="62"/>
      <c r="D90" s="47">
        <f>D89</f>
        <v>98759.239999999991</v>
      </c>
      <c r="E90" s="47">
        <f t="shared" ref="E90:H90" si="3">D90+E89</f>
        <v>274290.3</v>
      </c>
      <c r="F90" s="47">
        <f t="shared" si="3"/>
        <v>569601.58000000007</v>
      </c>
      <c r="G90" s="47">
        <f t="shared" si="3"/>
        <v>777870.35000000009</v>
      </c>
      <c r="H90" s="55">
        <f t="shared" si="3"/>
        <v>890467.7300000001</v>
      </c>
      <c r="I90" s="56"/>
      <c r="J90" s="47">
        <f>H90+J89</f>
        <v>1089551.4100000001</v>
      </c>
      <c r="K90" s="47">
        <f t="shared" ref="K90:O90" si="4">J90+K89</f>
        <v>1262168.6500000001</v>
      </c>
      <c r="L90" s="47">
        <f t="shared" si="4"/>
        <v>1376938.7400000002</v>
      </c>
      <c r="M90" s="47">
        <f t="shared" si="4"/>
        <v>1544766.4000000001</v>
      </c>
      <c r="N90" s="47">
        <f t="shared" si="4"/>
        <v>1630496.7500000002</v>
      </c>
      <c r="O90" s="47">
        <f t="shared" si="4"/>
        <v>1700596.2200000002</v>
      </c>
      <c r="P90" s="47">
        <f>O90+P89</f>
        <v>1764158.3800000001</v>
      </c>
      <c r="Q90" s="54"/>
    </row>
  </sheetData>
  <mergeCells count="157">
    <mergeCell ref="A5:A6"/>
    <mergeCell ref="B5:B6"/>
    <mergeCell ref="C5:C6"/>
    <mergeCell ref="A7:A8"/>
    <mergeCell ref="B7:B8"/>
    <mergeCell ref="C7:C8"/>
    <mergeCell ref="A1:H1"/>
    <mergeCell ref="H2:I2"/>
    <mergeCell ref="A3:A4"/>
    <mergeCell ref="B3:B4"/>
    <mergeCell ref="C3:C4"/>
    <mergeCell ref="H3:I3"/>
    <mergeCell ref="H4:I4"/>
    <mergeCell ref="H11:I11"/>
    <mergeCell ref="H12:I12"/>
    <mergeCell ref="A13:A14"/>
    <mergeCell ref="B13:B14"/>
    <mergeCell ref="C13:C14"/>
    <mergeCell ref="A9:A10"/>
    <mergeCell ref="B9:B10"/>
    <mergeCell ref="C9:C10"/>
    <mergeCell ref="A11:A12"/>
    <mergeCell ref="B11:B12"/>
    <mergeCell ref="C11:C12"/>
    <mergeCell ref="H19:I19"/>
    <mergeCell ref="H20:I20"/>
    <mergeCell ref="A17:A18"/>
    <mergeCell ref="B17:B18"/>
    <mergeCell ref="C17:C18"/>
    <mergeCell ref="H17:I17"/>
    <mergeCell ref="H18:I18"/>
    <mergeCell ref="A15:A16"/>
    <mergeCell ref="B15:B16"/>
    <mergeCell ref="C15:C16"/>
    <mergeCell ref="H15:I15"/>
    <mergeCell ref="H16:I16"/>
    <mergeCell ref="A21:A22"/>
    <mergeCell ref="B21:B22"/>
    <mergeCell ref="C21:C22"/>
    <mergeCell ref="A23:A24"/>
    <mergeCell ref="B23:B24"/>
    <mergeCell ref="C23:C24"/>
    <mergeCell ref="A19:A20"/>
    <mergeCell ref="B19:B20"/>
    <mergeCell ref="C19:C20"/>
    <mergeCell ref="A29:A30"/>
    <mergeCell ref="B29:B30"/>
    <mergeCell ref="C29:C30"/>
    <mergeCell ref="H29:I29"/>
    <mergeCell ref="H30:I30"/>
    <mergeCell ref="A25:A26"/>
    <mergeCell ref="B25:B26"/>
    <mergeCell ref="C25:C26"/>
    <mergeCell ref="A27:A28"/>
    <mergeCell ref="B27:B28"/>
    <mergeCell ref="C27:C28"/>
    <mergeCell ref="H33:I33"/>
    <mergeCell ref="H34:I34"/>
    <mergeCell ref="A35:A36"/>
    <mergeCell ref="B35:B36"/>
    <mergeCell ref="C35:C36"/>
    <mergeCell ref="A31:A32"/>
    <mergeCell ref="B31:B32"/>
    <mergeCell ref="C31:C32"/>
    <mergeCell ref="A33:A34"/>
    <mergeCell ref="B33:B34"/>
    <mergeCell ref="C33:C34"/>
    <mergeCell ref="H39:I39"/>
    <mergeCell ref="H40:I40"/>
    <mergeCell ref="A41:A42"/>
    <mergeCell ref="B41:B42"/>
    <mergeCell ref="C41:C42"/>
    <mergeCell ref="A37:A38"/>
    <mergeCell ref="B37:B38"/>
    <mergeCell ref="C37:C38"/>
    <mergeCell ref="A39:A40"/>
    <mergeCell ref="B39:B40"/>
    <mergeCell ref="C39:C40"/>
    <mergeCell ref="H48:I48"/>
    <mergeCell ref="A49:A50"/>
    <mergeCell ref="B49:B50"/>
    <mergeCell ref="C49:C50"/>
    <mergeCell ref="H49:I49"/>
    <mergeCell ref="C43:C44"/>
    <mergeCell ref="H43:I43"/>
    <mergeCell ref="Q43:Q44"/>
    <mergeCell ref="H44:I44"/>
    <mergeCell ref="A47:O47"/>
    <mergeCell ref="P47:Q47"/>
    <mergeCell ref="A55:A56"/>
    <mergeCell ref="B55:B56"/>
    <mergeCell ref="C55:C56"/>
    <mergeCell ref="A57:A58"/>
    <mergeCell ref="B57:B58"/>
    <mergeCell ref="C57:C58"/>
    <mergeCell ref="A51:A52"/>
    <mergeCell ref="B51:B52"/>
    <mergeCell ref="C51:C52"/>
    <mergeCell ref="A53:A54"/>
    <mergeCell ref="B53:B54"/>
    <mergeCell ref="C53:C54"/>
    <mergeCell ref="A63:A64"/>
    <mergeCell ref="B63:B64"/>
    <mergeCell ref="C63:C64"/>
    <mergeCell ref="H63:I63"/>
    <mergeCell ref="A65:A66"/>
    <mergeCell ref="B65:B66"/>
    <mergeCell ref="C65:C66"/>
    <mergeCell ref="H65:I65"/>
    <mergeCell ref="H57:I57"/>
    <mergeCell ref="A59:A60"/>
    <mergeCell ref="B59:B60"/>
    <mergeCell ref="C59:C60"/>
    <mergeCell ref="A61:A62"/>
    <mergeCell ref="B61:B62"/>
    <mergeCell ref="C61:C62"/>
    <mergeCell ref="H61:I61"/>
    <mergeCell ref="A71:A72"/>
    <mergeCell ref="B71:B72"/>
    <mergeCell ref="C71:C72"/>
    <mergeCell ref="A73:A74"/>
    <mergeCell ref="B73:B74"/>
    <mergeCell ref="C73:C74"/>
    <mergeCell ref="A67:A68"/>
    <mergeCell ref="B67:B68"/>
    <mergeCell ref="C67:C68"/>
    <mergeCell ref="A69:A70"/>
    <mergeCell ref="B69:B70"/>
    <mergeCell ref="C69:C70"/>
    <mergeCell ref="A79:A80"/>
    <mergeCell ref="B79:B80"/>
    <mergeCell ref="C79:C80"/>
    <mergeCell ref="H79:I79"/>
    <mergeCell ref="A81:A82"/>
    <mergeCell ref="B81:B82"/>
    <mergeCell ref="C81:C82"/>
    <mergeCell ref="A75:A76"/>
    <mergeCell ref="B75:B76"/>
    <mergeCell ref="C75:C76"/>
    <mergeCell ref="H75:I75"/>
    <mergeCell ref="A77:A78"/>
    <mergeCell ref="B77:B78"/>
    <mergeCell ref="C77:C78"/>
    <mergeCell ref="Q89:Q90"/>
    <mergeCell ref="H90:I90"/>
    <mergeCell ref="H85:I85"/>
    <mergeCell ref="A87:A88"/>
    <mergeCell ref="B87:B88"/>
    <mergeCell ref="C87:C88"/>
    <mergeCell ref="C89:C90"/>
    <mergeCell ref="H89:I89"/>
    <mergeCell ref="A83:A84"/>
    <mergeCell ref="B83:B84"/>
    <mergeCell ref="C83:C84"/>
    <mergeCell ref="A85:A86"/>
    <mergeCell ref="B85:B86"/>
    <mergeCell ref="C85:C86"/>
  </mergeCells>
  <pageMargins left="0.5" right="0.5" top="0.5" bottom="0.5" header="0" footer="0"/>
  <pageSetup paperSize="77" scale="8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PLANILHA ORCAMENTARIA RESTINGA</vt:lpstr>
      <vt:lpstr>CRONOGRAMA RESTINGA</vt:lpstr>
      <vt:lpstr>JR_PAGE_ANCHOR_0_1</vt:lpstr>
      <vt:lpstr>JR_PAGE_ANCHOR_9_1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2024-10-15T00:30:36Z</dcterms:modified>
</cp:coreProperties>
</file>