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torista Erechim 44 hor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<sst xmlns="http://schemas.openxmlformats.org/spreadsheetml/2006/main" count="313" uniqueCount="213">
  <si>
    <r>
      <rPr>
        <b val="true"/>
        <sz val="18"/>
        <color rgb="FF000000"/>
        <rFont val="Arial"/>
        <family val="0"/>
        <charset val="1"/>
      </rPr>
      <t xml:space="preserve">ANEXO III </t>
    </r>
    <r>
      <rPr>
        <b val="true"/>
        <sz val="18"/>
        <color rgb="FFFF0000"/>
        <rFont val="Arial"/>
        <family val="0"/>
        <charset val="1"/>
      </rPr>
      <t xml:space="preserve">do Pregão IFRS nº 19/2023
</t>
    </r>
    <r>
      <rPr>
        <b val="true"/>
        <sz val="18"/>
        <color rgb="FF000000"/>
        <rFont val="Arial"/>
        <family val="0"/>
        <charset val="1"/>
      </rPr>
      <t xml:space="preserve">PLANILHA DE CUSTOS E FORMAÇÃO DE PREÇOS </t>
    </r>
    <r>
      <rPr>
        <b val="true"/>
        <sz val="18"/>
        <color rgb="FF800080"/>
        <rFont val="Arial"/>
        <family val="0"/>
        <charset val="1"/>
      </rPr>
      <t xml:space="preserve"> </t>
    </r>
  </si>
  <si>
    <t xml:space="preserve">Nº do processo:</t>
  </si>
  <si>
    <t xml:space="preserve">23363.000227/2023-36</t>
  </si>
  <si>
    <t xml:space="preserve">Licitação nº:</t>
  </si>
  <si>
    <t xml:space="preserve">Pregão IFRS nº 19/2023</t>
  </si>
  <si>
    <t xml:space="preserve">Dia:</t>
  </si>
  <si>
    <t xml:space="preserve">DISCRIMINAÇÃO DOS SERVIÇOS (DADOS REFERENTES À CONTRATAÇÃO) </t>
  </si>
  <si>
    <t xml:space="preserve">A</t>
  </si>
  <si>
    <t xml:space="preserve">Data de apresentação da proposta (dia/mês/ano)</t>
  </si>
  <si>
    <t xml:space="preserve">Dia: 02/08/2023</t>
  </si>
  <si>
    <t xml:space="preserve">B</t>
  </si>
  <si>
    <t xml:space="preserve">Município/UF</t>
  </si>
  <si>
    <t xml:space="preserve">Erechim/RS</t>
  </si>
  <si>
    <t xml:space="preserve">C</t>
  </si>
  <si>
    <t xml:space="preserve">Ano do Acordo, Convenção ou Dissídio Coletivo</t>
  </si>
  <si>
    <r>
      <rPr>
        <b val="true"/>
        <sz val="10"/>
        <color rgb="FFFF0000"/>
        <rFont val="Arial"/>
        <family val="0"/>
        <charset val="1"/>
      </rPr>
      <t xml:space="preserve">01/01/23 a 31/12/23
Sindirodosul/Sindetri
</t>
    </r>
    <r>
      <rPr>
        <sz val="10"/>
        <color rgb="FFFF0000"/>
        <rFont val="Arial"/>
        <family val="0"/>
        <charset val="1"/>
      </rPr>
      <t xml:space="preserve">(que engloba Erechim)</t>
    </r>
  </si>
  <si>
    <t xml:space="preserve">D</t>
  </si>
  <si>
    <t xml:space="preserve">Número de meses de execução contratual</t>
  </si>
  <si>
    <t xml:space="preserve">IDENTIFICAÇÃO DO SERVIÇO </t>
  </si>
  <si>
    <t xml:space="preserve">Tipo de Serviço: Motorista</t>
  </si>
  <si>
    <t xml:space="preserve">Unidade de Medida:</t>
  </si>
  <si>
    <t xml:space="preserve">Quantidade total a contratar (Em função da unidade de medida):</t>
  </si>
  <si>
    <t xml:space="preserve">44 horas semanais - de segunda a sexta-feira.
</t>
  </si>
  <si>
    <t xml:space="preserve">Posto</t>
  </si>
  <si>
    <t xml:space="preserve"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</si>
  <si>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 val="true"/>
        <sz val="15"/>
        <color rgb="FF000000"/>
        <rFont val="Arial"/>
        <family val="0"/>
        <charset val="1"/>
      </rPr>
      <t xml:space="preserve">1. MÓDULOS 
</t>
    </r>
    <r>
      <rPr>
        <b val="true"/>
        <sz val="12"/>
        <color rgb="FF000000"/>
        <rFont val="Arial"/>
        <family val="0"/>
        <charset val="1"/>
      </rPr>
      <t xml:space="preserve">Mão de obra
</t>
    </r>
    <r>
      <rPr>
        <b val="true"/>
        <sz val="11"/>
        <color rgb="FF000000"/>
        <rFont val="Arial"/>
        <family val="0"/>
        <charset val="1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</si>
  <si>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</si>
  <si>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</si>
  <si>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Motorista</t>
  </si>
  <si>
    <t xml:space="preserve">Classificação Brasileira de Ocupações (CBO)</t>
  </si>
  <si>
    <r>
      <rPr>
        <b val="true"/>
        <sz val="10"/>
        <color rgb="FF000000"/>
        <rFont val="Arial"/>
        <family val="0"/>
        <charset val="1"/>
      </rPr>
      <t xml:space="preserve">Salário Normativo da Categoria Profissional - </t>
    </r>
    <r>
      <rPr>
        <b val="true"/>
        <sz val="10"/>
        <color rgb="FF0000FF"/>
        <rFont val="Arial"/>
        <family val="0"/>
        <charset val="1"/>
      </rPr>
      <t xml:space="preserve">para a jornada de </t>
    </r>
    <r>
      <rPr>
        <b val="true"/>
        <sz val="12"/>
        <color rgb="FF0000FF"/>
        <rFont val="Arial"/>
        <family val="0"/>
        <charset val="1"/>
      </rPr>
      <t xml:space="preserve">44</t>
    </r>
    <r>
      <rPr>
        <b val="true"/>
        <sz val="10"/>
        <color rgb="FF0000FF"/>
        <rFont val="Arial"/>
        <family val="0"/>
        <charset val="1"/>
      </rPr>
      <t xml:space="preserve"> h/sem</t>
    </r>
  </si>
  <si>
    <t xml:space="preserve">Categoria Profissional (vinculada à execução contratual)</t>
  </si>
  <si>
    <t xml:space="preserve">Motorista categoria D</t>
  </si>
  <si>
    <t xml:space="preserve">Data-Base da Categoria (dia/mês/ano)</t>
  </si>
  <si>
    <t xml:space="preserve">1º de junho de 2023</t>
  </si>
  <si>
    <r>
      <rPr>
        <b val="true"/>
        <sz val="10"/>
        <color rgb="FFFF0000"/>
        <rFont val="Arial"/>
        <family val="0"/>
        <charset val="1"/>
      </rPr>
      <t xml:space="preserve">Valor do salárioxhora - </t>
    </r>
    <r>
      <rPr>
        <b val="true"/>
        <sz val="10"/>
        <color rgb="FF0000FF"/>
        <rFont val="Arial"/>
        <family val="0"/>
        <charset val="1"/>
      </rPr>
      <t xml:space="preserve">VSH = (Valor do salário normativo / 220 h)</t>
    </r>
  </si>
  <si>
    <t xml:space="preserve">Quantidade de recepcionista por posto de serviço</t>
  </si>
  <si>
    <t xml:space="preserve">Nota 1:  Deverá ser elaborado um quadro para cada tipo de serviço.
Nota 2: A planilha será calculada considerando o valor mensal do empregado</t>
  </si>
  <si>
    <t xml:space="preserve">Módulo 1: Composição da Remuneração</t>
  </si>
  <si>
    <t xml:space="preserve">Composição da Remuneração </t>
  </si>
  <si>
    <t xml:space="preserve">Percentual
(R$)</t>
  </si>
  <si>
    <t xml:space="preserve">Valor
(R$) </t>
  </si>
  <si>
    <r>
      <rPr>
        <b val="true"/>
        <sz val="10"/>
        <color rgb="FF000000"/>
        <rFont val="Arial"/>
        <family val="0"/>
        <charset val="1"/>
      </rPr>
      <t xml:space="preserve">Salário-Base    </t>
    </r>
    <r>
      <rPr>
        <b val="true"/>
        <sz val="10"/>
        <color rgb="FFFF0000"/>
        <rFont val="Arial"/>
        <family val="0"/>
        <charset val="1"/>
      </rPr>
      <t xml:space="preserve">(valor para 1 motorista) 
             </t>
    </r>
    <r>
      <rPr>
        <b val="true"/>
        <sz val="10"/>
        <color rgb="FF0000FF"/>
        <rFont val="Arial"/>
        <family val="0"/>
        <charset val="1"/>
      </rPr>
      <t xml:space="preserve">para a jornada de 44 horas semanais</t>
    </r>
  </si>
  <si>
    <r>
      <rPr>
        <b val="true"/>
        <sz val="10"/>
        <color rgb="FF000000"/>
        <rFont val="Arial"/>
        <family val="0"/>
        <charset val="1"/>
      </rPr>
      <t xml:space="preserve">Adicional de Periculosidade </t>
    </r>
    <r>
      <rPr>
        <b val="true"/>
        <sz val="10"/>
        <color rgb="FF0000FF"/>
        <rFont val="Arial"/>
        <family val="0"/>
        <charset val="1"/>
      </rPr>
      <t xml:space="preserve">(excluir esta linha, como regra)</t>
    </r>
  </si>
  <si>
    <r>
      <rPr>
        <b val="true"/>
        <sz val="10"/>
        <color rgb="FF000000"/>
        <rFont val="Arial"/>
        <family val="0"/>
        <charset val="1"/>
      </rPr>
      <t xml:space="preserve">Adicional de Insalubridade</t>
    </r>
    <r>
      <rPr>
        <b val="true"/>
        <sz val="8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 (20% do SB: cláusula 17 da CCT)</t>
    </r>
  </si>
  <si>
    <r>
      <rPr>
        <b val="true"/>
        <sz val="10"/>
        <color rgb="FF000000"/>
        <rFont val="Arial"/>
        <family val="0"/>
        <charset val="1"/>
      </rPr>
      <t xml:space="preserve">Adicional Noturno  </t>
    </r>
    <r>
      <rPr>
        <b val="true"/>
        <sz val="10"/>
        <color rgb="FF0000FF"/>
        <rFont val="Arial"/>
        <family val="0"/>
        <charset val="1"/>
      </rPr>
      <t xml:space="preserve"> (excluir esta linha, se for limpeza diurna)</t>
    </r>
  </si>
  <si>
    <t xml:space="preserve">E</t>
  </si>
  <si>
    <r>
      <rPr>
        <b val="true"/>
        <sz val="10"/>
        <color rgb="FF000000"/>
        <rFont val="Arial"/>
        <family val="0"/>
        <charset val="1"/>
      </rPr>
      <t xml:space="preserve">Adicional de Hora Noturna Reduzida </t>
    </r>
    <r>
      <rPr>
        <b val="true"/>
        <sz val="10"/>
        <color rgb="FF3333FF"/>
        <rFont val="Arial"/>
        <family val="0"/>
        <charset val="1"/>
      </rPr>
      <t xml:space="preserve"> (excluir esta linha, se for limpeza diurna)</t>
    </r>
  </si>
  <si>
    <t xml:space="preserve">F</t>
  </si>
  <si>
    <t xml:space="preserve">Outros (especificar)                                          </t>
  </si>
  <si>
    <t xml:space="preserve">Total </t>
  </si>
  <si>
    <t xml:space="preserve">Nota1:  O Módulo 1 refere-se ao valor mensal devido ao empregado pela prestação do serviço no período de 12 meses.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</si>
  <si>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</si>
  <si>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</si>
  <si>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</si>
  <si>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</si>
  <si>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Valor (R$)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</si>
  <si>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8,33% sobre o valor do Módulo 1 – Composição da Remuneração, conforme Anexo XII da IN 5/17</t>
    </r>
  </si>
  <si>
    <r>
      <rPr>
        <b val="true"/>
        <sz val="10"/>
        <color rgb="FF000000"/>
        <rFont val="Arial"/>
        <family val="0"/>
        <charset val="1"/>
      </rPr>
      <t xml:space="preserve">Férias e Adicional de Férias</t>
    </r>
    <r>
      <rPr>
        <b val="true"/>
        <sz val="10"/>
        <color rgb="FF0099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12,10% sobre o valor do Módulo 1 - Composição da Remuneração, conforme Anexo XII da IN 5/17 (Férias + Adicional = 12,10% = 9,075% + 3,025%).</t>
    </r>
    <r>
      <rPr>
        <b val="true"/>
        <sz val="8"/>
        <color rgb="FF0047FF"/>
        <rFont val="Arial"/>
        <family val="0"/>
        <charset val="1"/>
      </rPr>
      <t xml:space="preserve"> </t>
    </r>
    <r>
      <rPr>
        <b val="true"/>
        <sz val="10"/>
        <color rgb="FF0047FF"/>
        <rFont val="Arial"/>
        <family val="0"/>
        <charset val="1"/>
      </rPr>
      <t xml:space="preserve">Acórdão 2161/2021 - TCU Plenário</t>
    </r>
  </si>
  <si>
    <t xml:space="preserve">Total</t>
  </si>
  <si>
    <r>
      <rPr>
        <sz val="9"/>
        <color rgb="FF000000"/>
        <rFont val="Arial"/>
        <family val="0"/>
        <charset val="1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</t>
    </r>
    <r>
      <rPr>
        <b val="true"/>
        <sz val="9"/>
        <color rgb="FF000000"/>
        <rFont val="Arial"/>
        <family val="0"/>
        <charset val="1"/>
      </rPr>
      <t xml:space="preserve">Esta rubrica, quando da prorrogação contratual, torna-se custo não renovável.</t>
    </r>
  </si>
  <si>
    <r>
      <rPr>
        <b val="true"/>
        <sz val="11"/>
        <color rgb="FF000000"/>
        <rFont val="Arial"/>
        <family val="0"/>
        <charset val="1"/>
      </rPr>
      <t xml:space="preserve">Submódulo 2.2 - Encargos Previdenciários (GPS), Fundo de Garantia por Tempo de Serviço (FGTS) e outras contribuições </t>
    </r>
    <r>
      <rPr>
        <b val="true"/>
        <sz val="11"/>
        <color rgb="FF0000FF"/>
        <rFont val="Arial"/>
        <family val="0"/>
        <charset val="1"/>
      </rPr>
      <t xml:space="preserve">(Base de cálculo: Módulo 1 + Submódulo 2.1)</t>
    </r>
  </si>
  <si>
    <t xml:space="preserve">2.2</t>
  </si>
  <si>
    <t xml:space="preserve">GPS, FGTS e outras contribuições</t>
  </si>
  <si>
    <t xml:space="preserve">Percentual (%)</t>
  </si>
  <si>
    <t xml:space="preserve">Valor
 (R$)</t>
  </si>
  <si>
    <t xml:space="preserve">INSS</t>
  </si>
  <si>
    <t xml:space="preserve">Salário Educação</t>
  </si>
  <si>
    <r>
      <rPr>
        <b val="true"/>
        <sz val="10"/>
        <color rgb="FF000000"/>
        <rFont val="Arial"/>
        <family val="0"/>
        <charset val="1"/>
      </rPr>
      <t xml:space="preserve">RAT x FAP
</t>
    </r>
    <r>
      <rPr>
        <b val="true"/>
        <sz val="8"/>
        <color rgb="FFFF0000"/>
        <rFont val="Arial"/>
        <family val="0"/>
        <charset val="1"/>
      </rPr>
      <t xml:space="preserve">Cálculo do valor: % do SAT x FAP (Fator Acidentário de Prevenção de cada empresa)</t>
    </r>
  </si>
  <si>
    <t xml:space="preserve">RAT =</t>
  </si>
  <si>
    <t xml:space="preserve"> FAP =</t>
  </si>
  <si>
    <t xml:space="preserve">SESC ou SESI</t>
  </si>
  <si>
    <t xml:space="preserve">SENAC ou SENAI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</si>
  <si>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</si>
  <si>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</si>
  <si>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</si>
  <si>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</si>
  <si>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</si>
  <si>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r>
      <rPr>
        <sz val="9"/>
        <color rgb="FF000000"/>
        <rFont val="Arial"/>
        <family val="0"/>
        <charset val="1"/>
      </rPr>
  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  <family val="0"/>
        <charset val="1"/>
      </rPr>
      <t xml:space="preserve">.</t>
    </r>
  </si>
  <si>
    <t xml:space="preserve">Submódulo 2.3 – Benefícios Mensais e Diários</t>
  </si>
  <si>
    <t xml:space="preserve">2.3</t>
  </si>
  <si>
    <t xml:space="preserve">Benefícios Mensais e Diários</t>
  </si>
  <si>
    <r>
      <rPr>
        <b val="true"/>
        <sz val="10"/>
        <color rgb="FF000000"/>
        <rFont val="Arial"/>
        <family val="0"/>
        <charset val="1"/>
      </rPr>
      <t xml:space="preserve">Transporte                                               </t>
    </r>
    <r>
      <rPr>
        <b val="true"/>
        <sz val="10"/>
        <color rgb="FFFF0000"/>
        <rFont val="Arial"/>
        <family val="0"/>
        <charset val="1"/>
      </rPr>
      <t xml:space="preserve">Cálculo do valor: [(2xVTx22) – (6%xSB)]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</si>
  <si>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A.1) Valor da passagem do transporte coletivo no município de prestação dos serviços: </t>
    </r>
  </si>
  <si>
    <t xml:space="preserve">-</t>
  </si>
  <si>
    <r>
      <rPr>
        <b val="true"/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 A.2) Quantidade de passagens por dia por empregado: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</si>
  <si>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A.3) Quantidade de dias do mês de recebimento de passagens </t>
    </r>
  </si>
  <si>
    <r>
      <rPr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A.4) Participação do empregado em percentual do salário-base (cláusula 20 da CCT)</t>
    </r>
  </si>
  <si>
    <r>
      <rPr>
        <b val="true"/>
        <sz val="10"/>
        <color rgb="FF000000"/>
        <rFont val="Arial"/>
        <family val="0"/>
        <charset val="1"/>
      </rPr>
      <t xml:space="preserve">Auxílio-Refeição/Alimentação </t>
    </r>
    <r>
      <rPr>
        <b val="true"/>
        <sz val="10"/>
        <color rgb="FFFF0000"/>
        <rFont val="Arial"/>
        <family val="2"/>
        <charset val="1"/>
      </rPr>
      <t xml:space="preserve">Cálculo do valor = [(Qtde x Valor Mensal)x(1- Participação (2</t>
    </r>
    <r>
      <rPr>
        <b val="true"/>
        <sz val="10"/>
        <color rgb="FF0000FF"/>
        <rFont val="Arial"/>
        <family val="2"/>
        <charset val="1"/>
      </rPr>
      <t xml:space="preserve">0%)</t>
    </r>
    <r>
      <rPr>
        <b val="true"/>
        <sz val="10"/>
        <color rgb="FFFF0000"/>
        <rFont val="Arial"/>
        <family val="2"/>
        <charset val="1"/>
      </rPr>
      <t xml:space="preserve">)] 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</si>
  <si>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B.1) Valor do auxílio-alimentação (cláusula 13 da CCT): </t>
    </r>
  </si>
  <si>
    <r>
      <rPr>
        <b val="true"/>
        <sz val="9"/>
        <color rgb="FF000000"/>
        <rFont val="Arial"/>
        <family val="0"/>
        <charset val="1"/>
      </rPr>
      <t xml:space="preserve">    </t>
    </r>
    <r>
      <rPr>
        <b val="true"/>
        <sz val="9"/>
        <color rgb="FFFF0000"/>
        <rFont val="Arial"/>
        <family val="0"/>
        <charset val="1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</si>
  <si>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</si>
  <si>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 xml:space="preserve">Assistência Médica e Familiar</t>
  </si>
  <si>
    <t xml:space="preserve">Auxílio-creche</t>
  </si>
  <si>
    <t xml:space="preserve">sumiu</t>
  </si>
  <si>
    <r>
      <rPr>
        <b val="true"/>
        <sz val="10"/>
        <color rgb="FF000000"/>
        <rFont val="Arial"/>
        <family val="0"/>
        <charset val="1"/>
      </rPr>
      <t xml:space="preserve">Plano de Benefício Social Familiar </t>
    </r>
    <r>
      <rPr>
        <b val="true"/>
        <sz val="10"/>
        <color rgb="FFFF0000"/>
        <rFont val="Arial"/>
        <family val="0"/>
        <charset val="1"/>
      </rPr>
      <t xml:space="preserve">(cláusula 29 da CCT)  </t>
    </r>
    <r>
      <rPr>
        <b val="true"/>
        <sz val="10"/>
        <color rgb="FF0000FF"/>
        <rFont val="Arial"/>
        <family val="0"/>
        <charset val="1"/>
      </rPr>
      <t xml:space="preserve">Sem participação do empregado</t>
    </r>
  </si>
  <si>
    <t xml:space="preserve">Outros (especificar)                                            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</si>
  <si>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</si>
  <si>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</si>
  <si>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</si>
  <si>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r>
      <rPr>
        <b val="true"/>
        <sz val="10"/>
        <color rgb="FF000000"/>
        <rFont val="Arial"/>
        <family val="0"/>
        <charset val="1"/>
      </rPr>
      <t xml:space="preserve">13º (décimo terceiro) Salário, Férias</t>
    </r>
    <r>
      <rPr>
        <b val="true"/>
        <sz val="10"/>
        <color rgb="FF009933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e Adicional de Férias</t>
    </r>
  </si>
  <si>
    <t xml:space="preserve">Módulo 3 - Provisão para Rescisão</t>
  </si>
  <si>
    <t xml:space="preserve">Provisão para Rescisão</t>
  </si>
  <si>
    <t xml:space="preserve">Valor  (R$)</t>
  </si>
  <si>
    <r>
      <rPr>
        <b val="true"/>
        <sz val="10"/>
        <color rgb="FF000000"/>
        <rFont val="Arial"/>
        <family val="0"/>
        <charset val="1"/>
      </rPr>
      <t xml:space="preserve">Aviso Prévio Indenizado     </t>
    </r>
    <r>
      <rPr>
        <b val="true"/>
        <sz val="8"/>
        <color rgb="FFFF0000"/>
        <rFont val="Arial"/>
        <family val="0"/>
        <charset val="1"/>
      </rPr>
      <t xml:space="preserve"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</si>
  <si>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</si>
  <si>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color rgb="FF000000"/>
        <rFont val="Arial"/>
        <family val="0"/>
        <charset val="1"/>
      </rPr>
      <t xml:space="preserve">Aviso Prévio Trabalhado </t>
    </r>
    <r>
      <rPr>
        <b val="true"/>
        <sz val="9"/>
        <color rgb="FFFF0000"/>
        <rFont val="Arial"/>
        <family val="0"/>
        <charset val="1"/>
      </rPr>
      <t xml:space="preserve">Cálculo do valor= [(Rem/30)x7]/</t>
    </r>
    <r>
      <rPr>
        <b val="true"/>
        <sz val="11"/>
        <color rgb="FF0000FF"/>
        <rFont val="Arial"/>
        <family val="0"/>
        <charset val="1"/>
      </rPr>
      <t xml:space="preserve">12</t>
    </r>
    <r>
      <rPr>
        <b val="true"/>
        <sz val="9"/>
        <color rgb="FFFF0000"/>
        <rFont val="Arial"/>
        <family val="0"/>
        <charset val="1"/>
      </rPr>
      <t xml:space="preserve"> meses do contratox</t>
    </r>
    <r>
      <rPr>
        <b val="true"/>
        <sz val="9"/>
        <color rgb="FF0000FF"/>
        <rFont val="Arial"/>
        <family val="0"/>
        <charset val="1"/>
      </rPr>
      <t xml:space="preserve">100%</t>
    </r>
    <r>
      <rPr>
        <b val="true"/>
        <sz val="9"/>
        <color rgb="FFFF0000"/>
        <rFont val="Arial"/>
        <family val="0"/>
        <charset val="1"/>
      </rPr>
      <t xml:space="preserve"> dos empregados </t>
    </r>
    <r>
      <rPr>
        <b val="true"/>
        <sz val="8"/>
        <color rgb="FFFF0000"/>
        <rFont val="Arial"/>
        <family val="0"/>
        <charset val="1"/>
      </rPr>
      <t xml:space="preserve">- ao final do contrato</t>
    </r>
  </si>
  <si>
    <t xml:space="preserve">Incidência de GPS, FGTS e outras contribuições sobre o Aviso Prévio Trabalhado         </t>
  </si>
  <si>
    <r>
      <rPr>
        <b val="true"/>
        <sz val="10"/>
        <color rgb="FF000000"/>
        <rFont val="Arial"/>
        <family val="0"/>
        <charset val="1"/>
      </rPr>
      <t xml:space="preserve">Multa do FGTS sobre o Aviso Prévio Trabalhado e sobre o Aviso Prévio Indenizado</t>
    </r>
    <r>
      <rPr>
        <b val="true"/>
        <sz val="8"/>
        <color rgb="FFFF0000"/>
        <rFont val="Arial"/>
        <family val="0"/>
        <charset val="1"/>
      </rPr>
      <t xml:space="preserve">Obrigatória a cotação de 4% sobre o valor do Módulo 1 – Composição da Remuneração, conforme Anexo XII da IN Seges nº 5/2017</t>
    </r>
  </si>
  <si>
    <t xml:space="preserve"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 (Enunciado do Boletim de Jurisprudência nº 176/2017). A título informativo, deve-se atentar para as orientações da Nota Técnica nº 652/2017 - MP, que trata justamente sobre o cálculo das eventuais deduções a serem feitas a cada ano de execução contratual.</t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</si>
  <si>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</si>
  <si>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</si>
  <si>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 val="true"/>
        <sz val="11"/>
        <color rgb="FF0000FF"/>
        <rFont val="Arial"/>
        <family val="0"/>
        <charset val="1"/>
      </rPr>
      <t xml:space="preserve">Base de cálculo para o Custo de Reposição do Profissional Ausente (substituto): BCCPA = MÓDULO 1 + MÓDULO 2 + MÓDULO 3 - </t>
    </r>
    <r>
      <rPr>
        <b val="true"/>
        <sz val="11"/>
        <color rgb="FFFF0000"/>
        <rFont val="Arial"/>
        <family val="0"/>
        <charset val="1"/>
      </rPr>
      <t xml:space="preserve">exceto o Substituto na cobertura de Férias e o Afastamento Maternidade, (neste a Rem e o 13º são compensados pelo INSS), ambos com base de cálculo própria, conforme consta nesses itens de custo.</t>
    </r>
  </si>
  <si>
    <t xml:space="preserve">MÓD 1 =</t>
  </si>
  <si>
    <r>
      <rPr>
        <b val="true"/>
        <sz val="11"/>
        <color rgb="FF0000FF"/>
        <rFont val="Arial"/>
        <family val="0"/>
        <charset val="1"/>
      </rPr>
      <t xml:space="preserve">MÓD 2 </t>
    </r>
    <r>
      <rPr>
        <b val="true"/>
        <sz val="10"/>
        <color rgb="FFFF0000"/>
        <rFont val="Arial"/>
        <family val="0"/>
        <charset val="1"/>
      </rPr>
      <t xml:space="preserve">(sem VA e VT)</t>
    </r>
    <r>
      <rPr>
        <b val="true"/>
        <sz val="11"/>
        <color rgb="FF0000FF"/>
        <rFont val="Arial"/>
        <family val="0"/>
        <charset val="1"/>
      </rPr>
      <t xml:space="preserve"> =</t>
    </r>
  </si>
  <si>
    <t xml:space="preserve">MÓD 3 =</t>
  </si>
  <si>
    <t xml:space="preserve">Submódulo 4.1 – Substituto nas Ausências Legais </t>
  </si>
  <si>
    <t xml:space="preserve">4.1</t>
  </si>
  <si>
    <t xml:space="preserve">Substituto nas Ausências Legais</t>
  </si>
  <si>
    <r>
      <rPr>
        <b val="true"/>
        <sz val="10"/>
        <color rgb="FF000000"/>
        <rFont val="Arial"/>
        <family val="0"/>
        <charset val="1"/>
      </rPr>
      <t xml:space="preserve">Substituto na cobertura de Férias</t>
    </r>
    <r>
      <rPr>
        <b val="true"/>
        <sz val="10"/>
        <color rgb="FF009900"/>
        <rFont val="Arial"/>
        <family val="0"/>
        <charset val="1"/>
      </rPr>
      <t xml:space="preserve">      </t>
    </r>
    <r>
      <rPr>
        <b val="true"/>
        <sz val="10"/>
        <color rgb="FFFF0000"/>
        <rFont val="Arial"/>
        <family val="0"/>
        <charset val="1"/>
      </rPr>
      <t xml:space="preserve">  Obrigatória a cotação de 9,075% sobre o valor do (Módulo 1 - Composição da Remuneração </t>
    </r>
    <r>
      <rPr>
        <b val="true"/>
        <sz val="10"/>
        <color rgb="FF3333FF"/>
        <rFont val="Arial"/>
        <family val="0"/>
        <charset val="1"/>
      </rPr>
      <t xml:space="preserve"> mais</t>
    </r>
    <r>
      <rPr>
        <b val="true"/>
        <sz val="10"/>
        <color rgb="FFFF0000"/>
        <rFont val="Arial"/>
        <family val="0"/>
        <charset val="1"/>
      </rPr>
      <t xml:space="preserve"> o percentual do Submódulo 2.2 sobre o cálculo anterior, conforme Anexo XII da IN 5/17 (Férias + Adicional = 12,10% = 9,075% + 3,025%) 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</si>
  <si>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Ausências Legais 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/30)x1dia]/12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</si>
  <si>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Licença-Paternidade
</t>
    </r>
    <r>
      <rPr>
        <b val="true"/>
        <sz val="10"/>
        <color rgb="FFFF0000"/>
        <rFont val="Arial"/>
        <family val="0"/>
        <charset val="1"/>
      </rPr>
      <t xml:space="preserve">Cálculo do valor = 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/30)x5dias]/12}x1,5%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</si>
  <si>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acidente de trabalho
</t>
    </r>
    <r>
      <rPr>
        <b val="true"/>
        <sz val="10"/>
        <color rgb="FFFF0000"/>
        <rFont val="Arial"/>
        <family val="0"/>
        <charset val="1"/>
      </rPr>
      <t xml:space="preserve">Cálculo do valor  = {[(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/30)x15dias]/12}x0,78%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</si>
  <si>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Afastamento Maternidade 
</t>
    </r>
    <r>
      <rPr>
        <b val="true"/>
        <sz val="10"/>
        <color rgb="FFFF0000"/>
        <rFont val="Arial"/>
        <family val="0"/>
        <charset val="1"/>
      </rPr>
      <t xml:space="preserve">Cálculo do valor = {[(MÓD1 + MÓD1 / 3) / 12 + (SUB2.2 + SUB2.3 – VA – VT + MÓD3)] x (4/12)} x 2%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</si>
  <si>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doença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)/30)x3dias]/12</t>
    </r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</si>
  <si>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</si>
  <si>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</si>
  <si>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</si>
  <si>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</si>
  <si>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</si>
  <si>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</si>
  <si>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</si>
  <si>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</si>
  <si>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</si>
  <si>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t xml:space="preserve">Uniformes para 1 motorista</t>
  </si>
  <si>
    <r>
      <rPr>
        <b val="true"/>
        <sz val="10"/>
        <color rgb="FF000000"/>
        <rFont val="Arial"/>
        <family val="0"/>
        <charset val="1"/>
      </rPr>
      <t xml:space="preserve">Materiais</t>
    </r>
    <r>
      <rPr>
        <b val="true"/>
        <sz val="10"/>
        <color rgb="FF0000FF"/>
        <rFont val="Arial"/>
        <family val="0"/>
        <charset val="1"/>
      </rPr>
      <t xml:space="preserve"> </t>
    </r>
  </si>
  <si>
    <r>
      <rPr>
        <b val="true"/>
        <sz val="10"/>
        <color rgb="FF000000"/>
        <rFont val="Arial"/>
        <family val="0"/>
        <charset val="1"/>
      </rPr>
      <t xml:space="preserve">Equipamentos</t>
    </r>
    <r>
      <rPr>
        <b val="true"/>
        <sz val="10"/>
        <color rgb="FF0000FF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(Aparelho registrador de ponto eletrônico)</t>
    </r>
  </si>
  <si>
    <t xml:space="preserve">Outros (especificar) </t>
  </si>
  <si>
    <t xml:space="preserve">Nota: Valores mensais por empregado.</t>
  </si>
  <si>
    <t xml:space="preserve">Módulo 6 -  Custos Indiretos, Lucro e Tributos</t>
  </si>
  <si>
    <t xml:space="preserve">Custos Indiretos, Lucro e Tributos </t>
  </si>
  <si>
    <t xml:space="preserve">Valor
(R$)</t>
  </si>
  <si>
    <t xml:space="preserve"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</si>
  <si>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</si>
  <si>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</si>
  <si>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</si>
  <si>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</si>
  <si>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</si>
  <si>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</si>
  <si>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a) Cofins</t>
    </r>
    <r>
      <rPr>
        <b val="true"/>
        <sz val="10"/>
        <color rgb="FF000000"/>
        <rFont val="Arial"/>
        <family val="0"/>
        <charset val="1"/>
      </rPr>
      <t xml:space="preserve">  </t>
    </r>
    <r>
      <rPr>
        <sz val="8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</si>
  <si>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b) PIS</t>
    </r>
    <r>
      <rPr>
        <b val="true"/>
        <sz val="10"/>
        <color rgb="FF000000"/>
        <rFont val="Arial"/>
        <family val="0"/>
        <charset val="1"/>
      </rPr>
      <t xml:space="preserve"> </t>
    </r>
    <r>
      <rPr>
        <sz val="9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</si>
  <si>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b val="true"/>
        <sz val="12"/>
        <color rgb="FF000000"/>
        <rFont val="Arial"/>
        <family val="0"/>
        <charset val="1"/>
      </rPr>
      <t xml:space="preserve"> c) IRPJ</t>
    </r>
    <r>
      <rPr>
        <b val="true"/>
        <sz val="12"/>
        <color rgb="FFFF0000"/>
        <rFont val="Arial"/>
        <family val="0"/>
        <charset val="1"/>
      </rPr>
      <t xml:space="preserve"> </t>
    </r>
    <r>
      <rPr>
        <b val="true"/>
        <sz val="12"/>
        <color rgb="FF0000FF"/>
        <rFont val="Arial"/>
        <family val="0"/>
        <charset val="1"/>
      </rPr>
      <t xml:space="preserve">-</t>
    </r>
    <r>
      <rPr>
        <b val="true"/>
        <sz val="9"/>
        <color rgb="FF0000FF"/>
        <rFont val="Arial"/>
        <family val="0"/>
        <charset val="1"/>
      </rPr>
      <t xml:space="preserve">  Em face dos Acórdãos TCU nºs 950/2007-P e 205/2018-P, o licitante não pode cotar expressamente este tributo.</t>
    </r>
  </si>
  <si>
    <r>
      <rPr>
        <b val="true"/>
        <sz val="12"/>
        <color rgb="FF000000"/>
        <rFont val="Arial"/>
        <family val="0"/>
        <charset val="1"/>
      </rPr>
      <t xml:space="preserve"> d) CSLL </t>
    </r>
    <r>
      <rPr>
        <b val="true"/>
        <sz val="10"/>
        <color rgb="FF0000FF"/>
        <rFont val="Arial"/>
        <family val="0"/>
        <charset val="1"/>
      </rPr>
      <t xml:space="preserve">- </t>
    </r>
    <r>
      <rPr>
        <b val="true"/>
        <sz val="9"/>
        <color rgb="FF0000FF"/>
        <rFont val="Arial"/>
        <family val="0"/>
        <charset val="1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</si>
  <si>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</si>
  <si>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</si>
  <si>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r>
      <rPr>
        <b val="true"/>
        <sz val="12"/>
        <color rgb="FF000000"/>
        <rFont val="Arial"/>
        <family val="0"/>
        <charset val="1"/>
      </rPr>
      <t xml:space="preserve">a) ISS </t>
    </r>
    <r>
      <rPr>
        <sz val="12"/>
        <color rgb="FF000000"/>
        <rFont val="Arial"/>
        <family val="0"/>
        <charset val="1"/>
      </rPr>
      <t xml:space="preserve">      </t>
    </r>
    <r>
      <rPr>
        <sz val="8"/>
        <color rgb="FFFF0000"/>
        <rFont val="Arial"/>
        <family val="0"/>
        <charset val="1"/>
      </rPr>
      <t xml:space="preserve">(no município de prestação dos serviços)</t>
    </r>
  </si>
  <si>
    <t xml:space="preserve">Percentual Total e Valor Total de Tributos  </t>
  </si>
  <si>
    <t xml:space="preserve"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</si>
  <si>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</si>
  <si>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</si>
  <si>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</si>
  <si>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</si>
  <si>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color rgb="FF000000"/>
        <rFont val="Arial"/>
        <family val="0"/>
        <charset val="1"/>
      </rPr>
      <t xml:space="preserve">
</t>
    </r>
    <r>
      <rPr>
        <b val="true"/>
        <sz val="11"/>
        <color rgb="FF000000"/>
        <rFont val="Arial"/>
        <family val="0"/>
        <charset val="1"/>
      </rPr>
      <t xml:space="preserve">2. QUADRO-RESUMO DO CUSTO POR EMPREGADO
</t>
    </r>
  </si>
  <si>
    <t xml:space="preserve">                          Mão de obra vinculada à execução contratual (valor por empregado)</t>
  </si>
  <si>
    <t xml:space="preserve">Módulo 1 - Composição da Remuneração</t>
  </si>
  <si>
    <t xml:space="preserve">Módulo 3 – Provisão para Rescisão</t>
  </si>
  <si>
    <t xml:space="preserve">Módulo 4 – Custo de Reposição do Profissional Ausente</t>
  </si>
  <si>
    <t xml:space="preserve">Módulo 5 - Insumos Diversos </t>
  </si>
  <si>
    <t xml:space="preserve">Subtotal (A + B + C + D + E)</t>
  </si>
  <si>
    <t xml:space="preserve">Módulo 6 - Custos Indiretos, Lucro e Tributos</t>
  </si>
  <si>
    <t xml:space="preserve">Valor Total por Posto</t>
  </si>
  <si>
    <t xml:space="preserve">OBS: OS QUADROS-RESUMOS 3 E 4 ABAIXO NÃO TÊM UTILIDADE PARA LIMPEZA E VIGILÂNCIA QUE POSSUEM COMPLEMENTO ESPECÍFICO - ASSIM, DEVEM SER EXCLUÍDOS PARA ESSES 2 OBJETOS</t>
  </si>
  <si>
    <t xml:space="preserve">3. QUADRO-RESUMO DO VALOR MENSAL DOS SERVIÇOS</t>
  </si>
  <si>
    <t xml:space="preserve">Tipo de Serviço 
(A)</t>
  </si>
  <si>
    <t xml:space="preserve">Valor Proposto por Empregado 
(B)</t>
  </si>
  <si>
    <t xml:space="preserve">Quantidade de Empregados por Posto 
(C)</t>
  </si>
  <si>
    <t xml:space="preserve">Valor Proposto por Posto
(D) = (B x C)</t>
  </si>
  <si>
    <t xml:space="preserve">Quantidade de Postos 
(E)</t>
  </si>
  <si>
    <t xml:space="preserve">Valor Total do Serviço 
(F) = (D x E)</t>
  </si>
  <si>
    <t xml:space="preserve">I             Serviço 1 (indicar)</t>
  </si>
  <si>
    <t xml:space="preserve">R$</t>
  </si>
  <si>
    <t xml:space="preserve">II           Serviço 2 (indicar)</t>
  </si>
  <si>
    <t xml:space="preserve">N         Serviço N (indicar)</t>
  </si>
  <si>
    <t xml:space="preserve">Valor Mensal dos Serviços (I +  II  + N)</t>
  </si>
  <si>
    <t xml:space="preserve">4. QUADRO DEMONSTRATIVO DO VALOR GLOBAL DA PROPOSTA</t>
  </si>
  <si>
    <t xml:space="preserve">VALOR GLOBAL DA PROPOSTA</t>
  </si>
  <si>
    <t xml:space="preserve">DESCRIÇÃO</t>
  </si>
  <si>
    <t xml:space="preserve">VALOR (R$)</t>
  </si>
  <si>
    <t xml:space="preserve">A         Valor proposto por unidade de medida*</t>
  </si>
  <si>
    <t xml:space="preserve">B         Valor mensal do serviço</t>
  </si>
  <si>
    <t xml:space="preserve"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</si>
  <si>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 xml:space="preserve">Nota: Informar o valor da unidade de medida por tipo de serviço.</t>
  </si>
  <si>
    <t xml:space="preserve">Valor mensal do serviço</t>
  </si>
  <si>
    <t xml:space="preserve">Número de meses do contrato</t>
  </si>
  <si>
    <r>
      <rPr>
        <b val="true"/>
        <sz val="14"/>
        <color rgb="FF000000"/>
        <rFont val="Arial"/>
        <family val="0"/>
        <charset val="1"/>
      </rPr>
      <t xml:space="preserve">Valor global da proposta </t>
    </r>
    <r>
      <rPr>
        <b val="true"/>
        <sz val="10"/>
        <color rgb="FF000000"/>
        <rFont val="Arial"/>
        <family val="0"/>
        <charset val="1"/>
      </rPr>
      <t xml:space="preserve">(valor mensal do serviço x nº de meses do contrato)</t>
    </r>
  </si>
  <si>
    <t xml:space="preserve">QUANTIDADE DE PESSOAL ALOCADO NA EXECUÇÃO CONTRATUAL (item 6.2.e do Anexo VII da IN nº 5/2017 </t>
  </si>
  <si>
    <t xml:space="preserve">Tipo de Mão de Obra</t>
  </si>
  <si>
    <t xml:space="preserve">Quantidade de Postos</t>
  </si>
  <si>
    <t xml:space="preserve">Encarregado</t>
  </si>
  <si>
    <t xml:space="preserve"> MATERIAIS, MÁQUINAS E EQUIPAMENTOS ALOCADOS NA EXECUÇÃO CONTRATUAL (item 6.2.f do Anexo VII da IN nº 5/2017</t>
  </si>
  <si>
    <t xml:space="preserve">Especificação dos Materiais/Máquinas/Equipamentos</t>
  </si>
  <si>
    <t xml:space="preserve">Quantidade </t>
  </si>
  <si>
    <t xml:space="preserve">ANEXO B - ESTIMATIVA DE DIÁRIAS MENSAL </t>
  </si>
  <si>
    <t xml:space="preserve">QTD ESTIMADA</t>
  </si>
  <si>
    <t xml:space="preserve">SUBTOTAL
(R$)</t>
  </si>
  <si>
    <t xml:space="preserve">TOTAL</t>
  </si>
  <si>
    <t xml:space="preserve">Diária Integral (com pernoite)</t>
  </si>
  <si>
    <t xml:space="preserve">Tributos (Cofins: 7,6%; Pis: 1,65% e ISSQN: 3%)</t>
  </si>
  <si>
    <t xml:space="preserve">Meia Diária (sem pernoite)</t>
  </si>
  <si>
    <t xml:space="preserve">TOTAL PREVISTO PARA DIÁRIAS:</t>
  </si>
  <si>
    <t xml:space="preserve">Nota 1: O Valor da diária integral é composto do custo da hospedagem (clausula xxx), acrescido das 03 refeições diárias (clausula 22)</t>
  </si>
  <si>
    <t xml:space="preserve">Valor mensal do serviço + DIÁRIAS</t>
  </si>
  <si>
    <r>
      <rPr>
        <b val="true"/>
        <sz val="14"/>
        <rFont val="Arial"/>
        <family val="2"/>
        <charset val="1"/>
      </rPr>
      <t xml:space="preserve">Valor global da proposta + DIÁRIAS </t>
    </r>
    <r>
      <rPr>
        <b val="true"/>
        <sz val="10"/>
        <rFont val="Arial"/>
        <family val="2"/>
        <charset val="1"/>
      </rPr>
      <t xml:space="preserve">(valor mensal do serviço x nº de meses do contrato)</t>
    </r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</si>
</sst>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0%"/>
    <numFmt numFmtId="166" formatCode="_(&quot;R$ &quot;* #,##0.00_);_(&quot;R$ &quot;* \(#,##0.00\);_(&quot;R$ &quot;* \-??_);_(@_)"/>
    <numFmt numFmtId="167" formatCode="&quot;R$ &quot;#,##0.00"/>
    <numFmt numFmtId="168" formatCode="0;[RED]\-0"/>
    <numFmt numFmtId="169" formatCode="#,##0.00"/>
    <numFmt numFmtId="170" formatCode="0.00"/>
    <numFmt numFmtId="171" formatCode="0%"/>
    <numFmt numFmtId="172" formatCode="0.0000"/>
    <numFmt numFmtId="173" formatCode="0.0000%"/>
    <numFmt numFmtId="174" formatCode="#,##0"/>
    <numFmt numFmtId="175" formatCode="0.000%"/>
    <numFmt numFmtId="176" formatCode="@"/>
    <numFmt numFmtId="177" formatCode="_(* #,##0.00_);_(* \(#,##0.00\);_(* \-??_);_(@_)"/>
    <numFmt numFmtId="178" formatCode="General"/>
  </numFmts>
  <fonts count="5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8"/>
      <color rgb="FF80008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0"/>
      <color rgb="FF0000FF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b val="true"/>
      <sz val="10"/>
      <color rgb="FF3333FF"/>
      <name val="Arial"/>
      <family val="0"/>
      <charset val="1"/>
    </font>
    <font>
      <b val="true"/>
      <sz val="10"/>
      <color rgb="FF006B6B"/>
      <name val="Arial"/>
      <family val="0"/>
      <charset val="1"/>
    </font>
    <font>
      <sz val="10"/>
      <color rgb="FF009900"/>
      <name val="Arial"/>
      <family val="0"/>
      <charset val="1"/>
    </font>
    <font>
      <b val="true"/>
      <sz val="10"/>
      <color rgb="FF009900"/>
      <name val="Arial"/>
      <family val="0"/>
      <charset val="1"/>
    </font>
    <font>
      <b val="true"/>
      <sz val="8"/>
      <color rgb="FF0047FF"/>
      <name val="Arial"/>
      <family val="0"/>
      <charset val="1"/>
    </font>
    <font>
      <b val="true"/>
      <sz val="10"/>
      <color rgb="FF0047FF"/>
      <name val="Arial"/>
      <family val="0"/>
      <charset val="1"/>
    </font>
    <font>
      <b val="true"/>
      <sz val="12"/>
      <color rgb="FF006B6B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FF"/>
      <name val="Arial"/>
      <family val="0"/>
      <charset val="1"/>
    </font>
    <font>
      <sz val="9"/>
      <color rgb="FF009900"/>
      <name val="Arial"/>
      <family val="0"/>
      <charset val="1"/>
    </font>
    <font>
      <b val="true"/>
      <sz val="9"/>
      <color rgb="FFFF0000"/>
      <name val="Arial"/>
      <family val="0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trike val="true"/>
      <sz val="10"/>
      <color rgb="FF009900"/>
      <name val="Arial"/>
      <family val="0"/>
      <charset val="1"/>
    </font>
    <font>
      <b val="true"/>
      <sz val="10"/>
      <color rgb="FF009933"/>
      <name val="Arial"/>
      <family val="0"/>
      <charset val="1"/>
    </font>
    <font>
      <b val="true"/>
      <sz val="9"/>
      <color rgb="FF0000FF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FF0000"/>
      <name val="Arial"/>
      <family val="0"/>
      <charset val="1"/>
    </font>
    <font>
      <sz val="9"/>
      <color rgb="FFFF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4"/>
      <color rgb="FFFF0000"/>
      <name val="Arial"/>
      <family val="0"/>
      <charset val="1"/>
    </font>
    <font>
      <b val="true"/>
      <sz val="11"/>
      <color rgb="FF80008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80008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80008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4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8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1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7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7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6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2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0" borderId="1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5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1048576"/>
  <sheetViews>
    <sheetView showFormulas="false" showGridLines="true" showRowColHeaders="true" showZeros="true" rightToLeft="false" tabSelected="true" showOutlineSymbols="true" defaultGridColor="true" view="normal" topLeftCell="A194" colorId="64" zoomScale="100" zoomScaleNormal="100" zoomScalePageLayoutView="100" workbookViewId="0">
      <selection pane="topLeft" activeCell="E220" activeCellId="0" sqref="E220"/>
    </sheetView>
  </sheetViews>
  <sheetFormatPr defaultColWidth="12.77734375" defaultRowHeight="15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11.12"/>
    <col collapsed="false" customWidth="true" hidden="false" outlineLevel="0" max="3" min="3" style="0" width="13.24"/>
    <col collapsed="false" customWidth="true" hidden="false" outlineLevel="0" max="4" min="4" style="0" width="10.12"/>
    <col collapsed="false" customWidth="true" hidden="false" outlineLevel="0" max="5" min="5" style="0" width="12.37"/>
    <col collapsed="false" customWidth="true" hidden="false" outlineLevel="0" max="6" min="6" style="0" width="11.25"/>
    <col collapsed="false" customWidth="true" hidden="false" outlineLevel="0" max="7" min="7" style="0" width="10.99"/>
    <col collapsed="false" customWidth="true" hidden="false" outlineLevel="0" max="8" min="8" style="0" width="14.38"/>
    <col collapsed="false" customWidth="true" hidden="false" outlineLevel="0" max="9" min="9" style="0" width="14.23"/>
    <col collapsed="false" customWidth="true" hidden="false" outlineLevel="0" max="10" min="10" style="0" width="25.13"/>
    <col collapsed="false" customWidth="true" hidden="false" outlineLevel="0" max="11" min="11" style="0" width="11.12"/>
    <col collapsed="false" customWidth="true" hidden="false" outlineLevel="0" max="12" min="12" style="0" width="7.38"/>
    <col collapsed="false" customWidth="true" hidden="false" outlineLevel="0" max="13" min="13" style="0" width="6.62"/>
    <col collapsed="false" customWidth="true" hidden="false" outlineLevel="0" max="15" min="14" style="0" width="9.25"/>
    <col collapsed="false" customWidth="true" hidden="false" outlineLevel="0" max="29" min="16" style="0" width="9.13"/>
  </cols>
  <sheetData>
    <row r="1" customFormat="false" ht="12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customFormat="false" ht="4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customFormat="false" ht="15.75" hidden="false" customHeight="true" outlineLevel="0" collapsed="false">
      <c r="A3" s="4" t="s">
        <v>1</v>
      </c>
      <c r="B3" s="4"/>
      <c r="C3" s="4"/>
      <c r="D3" s="4"/>
      <c r="E3" s="4"/>
      <c r="F3" s="5" t="s">
        <v>2</v>
      </c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customFormat="false" ht="15.75" hidden="false" customHeight="true" outlineLevel="0" collapsed="false">
      <c r="A4" s="4" t="s">
        <v>3</v>
      </c>
      <c r="B4" s="4"/>
      <c r="C4" s="4"/>
      <c r="D4" s="4"/>
      <c r="E4" s="4"/>
      <c r="F4" s="5" t="s">
        <v>4</v>
      </c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customFormat="false" ht="15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customFormat="false" ht="20.25" hidden="false" customHeight="true" outlineLevel="0" collapsed="false">
      <c r="A6" s="6" t="s">
        <v>6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5.75" hidden="false" customHeight="true" outlineLevel="0" collapsed="false">
      <c r="A7" s="7" t="s">
        <v>7</v>
      </c>
      <c r="B7" s="4" t="s">
        <v>8</v>
      </c>
      <c r="C7" s="4"/>
      <c r="D7" s="4"/>
      <c r="E7" s="4"/>
      <c r="F7" s="4"/>
      <c r="G7" s="4"/>
      <c r="H7" s="5" t="s">
        <v>9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customFormat="false" ht="15.75" hidden="false" customHeight="true" outlineLevel="0" collapsed="false">
      <c r="A8" s="7" t="s">
        <v>10</v>
      </c>
      <c r="B8" s="4" t="s">
        <v>11</v>
      </c>
      <c r="C8" s="4"/>
      <c r="D8" s="4"/>
      <c r="E8" s="4"/>
      <c r="F8" s="4"/>
      <c r="G8" s="4"/>
      <c r="H8" s="5" t="s">
        <v>12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customFormat="false" ht="57" hidden="false" customHeight="true" outlineLevel="0" collapsed="false">
      <c r="A9" s="7" t="s">
        <v>13</v>
      </c>
      <c r="B9" s="4" t="s">
        <v>14</v>
      </c>
      <c r="C9" s="4"/>
      <c r="D9" s="4"/>
      <c r="E9" s="4"/>
      <c r="F9" s="4"/>
      <c r="G9" s="4"/>
      <c r="H9" s="8" t="s">
        <v>15</v>
      </c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customFormat="false" ht="15.75" hidden="false" customHeight="true" outlineLevel="0" collapsed="false">
      <c r="A10" s="7" t="s">
        <v>16</v>
      </c>
      <c r="B10" s="4" t="s">
        <v>17</v>
      </c>
      <c r="C10" s="4"/>
      <c r="D10" s="4"/>
      <c r="E10" s="4"/>
      <c r="F10" s="4"/>
      <c r="G10" s="4"/>
      <c r="H10" s="5" t="n">
        <v>60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customFormat="false" ht="25.5" hidden="false" customHeight="true" outlineLevel="0" collapsed="false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customFormat="false" ht="30.75" hidden="false" customHeight="true" outlineLevel="0" collapsed="false">
      <c r="A12" s="10" t="s">
        <v>19</v>
      </c>
      <c r="B12" s="10"/>
      <c r="C12" s="10"/>
      <c r="D12" s="10"/>
      <c r="E12" s="11" t="s">
        <v>20</v>
      </c>
      <c r="F12" s="11"/>
      <c r="G12" s="10" t="s">
        <v>21</v>
      </c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customFormat="false" ht="27" hidden="false" customHeight="true" outlineLevel="0" collapsed="false">
      <c r="A13" s="12" t="s">
        <v>22</v>
      </c>
      <c r="B13" s="12"/>
      <c r="C13" s="12"/>
      <c r="D13" s="12"/>
      <c r="E13" s="13" t="s">
        <v>23</v>
      </c>
      <c r="F13" s="13"/>
      <c r="G13" s="14" t="n">
        <v>1</v>
      </c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customFormat="false" ht="18" hidden="true" customHeight="true" outlineLevel="0" collapsed="false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customFormat="false" ht="7.5" hidden="false" customHeight="true" outlineLevel="0" collapsed="false">
      <c r="A15" s="19"/>
      <c r="B15" s="19"/>
      <c r="C15" s="19"/>
      <c r="D15" s="19"/>
      <c r="E15" s="19"/>
      <c r="F15" s="19"/>
      <c r="G15" s="19"/>
      <c r="H15" s="19"/>
      <c r="I15" s="19"/>
      <c r="J15" s="16"/>
      <c r="K15" s="17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customFormat="false" ht="54" hidden="false" customHeight="true" outlineLevel="0" collapsed="false">
      <c r="A16" s="20" t="s">
        <v>25</v>
      </c>
      <c r="B16" s="20"/>
      <c r="C16" s="20"/>
      <c r="D16" s="20"/>
      <c r="E16" s="20"/>
      <c r="F16" s="20"/>
      <c r="G16" s="20"/>
      <c r="H16" s="20"/>
      <c r="I16" s="20"/>
      <c r="J16" s="16"/>
      <c r="K16" s="17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customFormat="false" ht="9" hidden="false" customHeight="true" outlineLevel="0" collapsed="false">
      <c r="A17" s="21"/>
      <c r="B17" s="21"/>
      <c r="C17" s="21"/>
      <c r="D17" s="21"/>
      <c r="E17" s="21"/>
      <c r="F17" s="21"/>
      <c r="G17" s="21"/>
      <c r="H17" s="21"/>
      <c r="I17" s="21"/>
      <c r="J17" s="16"/>
      <c r="K17" s="17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customFormat="false" ht="21.75" hidden="false" customHeight="true" outlineLevel="0" collapsed="false">
      <c r="A18" s="6" t="s">
        <v>26</v>
      </c>
      <c r="B18" s="6"/>
      <c r="C18" s="6"/>
      <c r="D18" s="6"/>
      <c r="E18" s="6"/>
      <c r="F18" s="6"/>
      <c r="G18" s="6"/>
      <c r="H18" s="6"/>
      <c r="I18" s="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customFormat="false" ht="15.75" hidden="false" customHeight="true" outlineLevel="0" collapsed="false">
      <c r="A19" s="7" t="n">
        <v>1</v>
      </c>
      <c r="B19" s="4" t="s">
        <v>27</v>
      </c>
      <c r="C19" s="4"/>
      <c r="D19" s="4"/>
      <c r="E19" s="4"/>
      <c r="F19" s="4"/>
      <c r="G19" s="4"/>
      <c r="H19" s="23" t="s">
        <v>28</v>
      </c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15.75" hidden="false" customHeight="true" outlineLevel="0" collapsed="false">
      <c r="A20" s="7" t="n">
        <v>2</v>
      </c>
      <c r="B20" s="4" t="s">
        <v>29</v>
      </c>
      <c r="C20" s="4"/>
      <c r="D20" s="4"/>
      <c r="E20" s="4"/>
      <c r="F20" s="4"/>
      <c r="G20" s="4"/>
      <c r="H20" s="24" t="n">
        <v>7824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15.75" hidden="false" customHeight="true" outlineLevel="0" collapsed="false">
      <c r="A21" s="7" t="n">
        <v>3</v>
      </c>
      <c r="B21" s="4" t="s">
        <v>30</v>
      </c>
      <c r="C21" s="4"/>
      <c r="D21" s="4"/>
      <c r="E21" s="4"/>
      <c r="F21" s="4"/>
      <c r="G21" s="4"/>
      <c r="H21" s="23" t="n">
        <v>0</v>
      </c>
      <c r="I21" s="2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15.75" hidden="false" customHeight="true" outlineLevel="0" collapsed="false">
      <c r="A22" s="7" t="n">
        <v>4</v>
      </c>
      <c r="B22" s="4" t="s">
        <v>31</v>
      </c>
      <c r="C22" s="4"/>
      <c r="D22" s="4"/>
      <c r="E22" s="4"/>
      <c r="F22" s="4"/>
      <c r="G22" s="4"/>
      <c r="H22" s="23" t="s">
        <v>32</v>
      </c>
      <c r="I22" s="2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15.75" hidden="false" customHeight="true" outlineLevel="0" collapsed="false">
      <c r="A23" s="7" t="n">
        <v>5</v>
      </c>
      <c r="B23" s="4" t="s">
        <v>33</v>
      </c>
      <c r="C23" s="4"/>
      <c r="D23" s="4"/>
      <c r="E23" s="4"/>
      <c r="F23" s="4"/>
      <c r="G23" s="4"/>
      <c r="H23" s="25" t="s">
        <v>34</v>
      </c>
      <c r="I23" s="2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5.75" hidden="false" customHeight="true" outlineLevel="0" collapsed="false">
      <c r="A24" s="26" t="n">
        <v>6</v>
      </c>
      <c r="B24" s="27" t="s">
        <v>35</v>
      </c>
      <c r="C24" s="27"/>
      <c r="D24" s="27"/>
      <c r="E24" s="27"/>
      <c r="F24" s="27"/>
      <c r="G24" s="27"/>
      <c r="H24" s="28" t="n">
        <f aca="false">ROUND(H21/220,2)</f>
        <v>0</v>
      </c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customFormat="false" ht="15.75" hidden="false" customHeight="true" outlineLevel="0" collapsed="false">
      <c r="A25" s="26" t="n">
        <v>7</v>
      </c>
      <c r="B25" s="29" t="s">
        <v>36</v>
      </c>
      <c r="C25" s="29"/>
      <c r="D25" s="29"/>
      <c r="E25" s="29"/>
      <c r="F25" s="29"/>
      <c r="G25" s="29"/>
      <c r="H25" s="30" t="n">
        <v>1</v>
      </c>
      <c r="I25" s="3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customFormat="false" ht="9" hidden="false" customHeight="true" outlineLevel="0" collapsed="false">
      <c r="A26" s="31"/>
      <c r="B26" s="31"/>
      <c r="C26" s="31"/>
      <c r="D26" s="31"/>
      <c r="E26" s="31"/>
      <c r="F26" s="31"/>
      <c r="G26" s="31"/>
      <c r="H26" s="31"/>
      <c r="I26" s="3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customFormat="false" ht="22.5" hidden="false" customHeight="true" outlineLevel="0" collapsed="false">
      <c r="A27" s="32" t="s">
        <v>37</v>
      </c>
      <c r="B27" s="32"/>
      <c r="C27" s="32"/>
      <c r="D27" s="32"/>
      <c r="E27" s="32"/>
      <c r="F27" s="32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9" hidden="false" customHeight="true" outlineLevel="0" collapsed="false">
      <c r="A28" s="33"/>
      <c r="B28" s="33"/>
      <c r="C28" s="33"/>
      <c r="D28" s="33"/>
      <c r="E28" s="33"/>
      <c r="F28" s="33"/>
      <c r="G28" s="33"/>
      <c r="H28" s="33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22.5" hidden="false" customHeight="true" outlineLevel="0" collapsed="false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30" hidden="false" customHeight="true" outlineLevel="0" collapsed="false">
      <c r="A30" s="35" t="n">
        <v>1</v>
      </c>
      <c r="B30" s="36" t="s">
        <v>39</v>
      </c>
      <c r="C30" s="36"/>
      <c r="D30" s="36"/>
      <c r="E30" s="36"/>
      <c r="F30" s="36"/>
      <c r="G30" s="36"/>
      <c r="H30" s="35" t="s">
        <v>40</v>
      </c>
      <c r="I30" s="35" t="s">
        <v>41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customFormat="false" ht="27" hidden="false" customHeight="true" outlineLevel="0" collapsed="false">
      <c r="A31" s="7" t="s">
        <v>7</v>
      </c>
      <c r="B31" s="4" t="s">
        <v>42</v>
      </c>
      <c r="C31" s="4"/>
      <c r="D31" s="4"/>
      <c r="E31" s="4"/>
      <c r="F31" s="4"/>
      <c r="G31" s="4"/>
      <c r="H31" s="4"/>
      <c r="I31" s="38" t="n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5.75" hidden="true" customHeight="true" outlineLevel="0" collapsed="false">
      <c r="A32" s="7" t="s">
        <v>10</v>
      </c>
      <c r="B32" s="4" t="s">
        <v>43</v>
      </c>
      <c r="C32" s="4"/>
      <c r="D32" s="4"/>
      <c r="E32" s="4"/>
      <c r="F32" s="4"/>
      <c r="G32" s="4"/>
      <c r="H32" s="39"/>
      <c r="I32" s="3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9.5" hidden="true" customHeight="true" outlineLevel="0" collapsed="false">
      <c r="A33" s="7" t="s">
        <v>13</v>
      </c>
      <c r="B33" s="40" t="s">
        <v>44</v>
      </c>
      <c r="C33" s="40"/>
      <c r="D33" s="40"/>
      <c r="E33" s="40"/>
      <c r="F33" s="40"/>
      <c r="G33" s="40"/>
      <c r="H33" s="41"/>
      <c r="I33" s="38" t="n">
        <f aca="false">ROUND(H33*I31,2)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customFormat="false" ht="15.75" hidden="true" customHeight="true" outlineLevel="0" collapsed="false">
      <c r="A34" s="7" t="s">
        <v>16</v>
      </c>
      <c r="B34" s="4" t="s">
        <v>45</v>
      </c>
      <c r="C34" s="4"/>
      <c r="D34" s="4"/>
      <c r="E34" s="4"/>
      <c r="F34" s="4"/>
      <c r="G34" s="4"/>
      <c r="H34" s="4"/>
      <c r="I34" s="3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customFormat="false" ht="15.75" hidden="true" customHeight="true" outlineLevel="0" collapsed="false">
      <c r="A35" s="7" t="s">
        <v>46</v>
      </c>
      <c r="B35" s="4" t="s">
        <v>47</v>
      </c>
      <c r="C35" s="4"/>
      <c r="D35" s="4"/>
      <c r="E35" s="4"/>
      <c r="F35" s="4"/>
      <c r="G35" s="4"/>
      <c r="H35" s="4"/>
      <c r="I35" s="4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customFormat="false" ht="15.75" hidden="true" customHeight="true" outlineLevel="0" collapsed="false">
      <c r="A36" s="7" t="s">
        <v>48</v>
      </c>
      <c r="B36" s="4" t="s">
        <v>49</v>
      </c>
      <c r="C36" s="4"/>
      <c r="D36" s="4"/>
      <c r="E36" s="4"/>
      <c r="F36" s="4"/>
      <c r="G36" s="4"/>
      <c r="H36" s="4"/>
      <c r="I36" s="3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customFormat="false" ht="15.75" hidden="false" customHeight="true" outlineLevel="0" collapsed="false">
      <c r="A37" s="43" t="s">
        <v>50</v>
      </c>
      <c r="B37" s="43"/>
      <c r="C37" s="43"/>
      <c r="D37" s="43"/>
      <c r="E37" s="43"/>
      <c r="F37" s="43"/>
      <c r="G37" s="43"/>
      <c r="H37" s="43"/>
      <c r="I37" s="44" t="n">
        <f aca="false">SUM(I31:I36)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customFormat="false" ht="9" hidden="false" customHeight="true" outlineLevel="0" collapsed="false">
      <c r="A38" s="45"/>
      <c r="B38" s="45"/>
      <c r="C38" s="45"/>
      <c r="D38" s="45"/>
      <c r="E38" s="45"/>
      <c r="F38" s="45"/>
      <c r="G38" s="45"/>
      <c r="H38" s="45"/>
      <c r="I38" s="4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customFormat="false" ht="20.25" hidden="false" customHeight="true" outlineLevel="0" collapsed="false">
      <c r="A39" s="46" t="s">
        <v>51</v>
      </c>
      <c r="B39" s="46"/>
      <c r="C39" s="46"/>
      <c r="D39" s="46"/>
      <c r="E39" s="46"/>
      <c r="F39" s="46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customFormat="false" ht="10.5" hidden="false" customHeight="true" outlineLevel="0" collapsed="false">
      <c r="A40" s="47"/>
      <c r="B40" s="47"/>
      <c r="C40" s="47"/>
      <c r="D40" s="47"/>
      <c r="E40" s="47"/>
      <c r="F40" s="47"/>
      <c r="G40" s="47"/>
      <c r="H40" s="47"/>
      <c r="I40" s="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customFormat="false" ht="21.75" hidden="false" customHeight="true" outlineLevel="0" collapsed="false">
      <c r="A41" s="48" t="s">
        <v>52</v>
      </c>
      <c r="B41" s="48"/>
      <c r="C41" s="48"/>
      <c r="D41" s="48"/>
      <c r="E41" s="48"/>
      <c r="F41" s="48"/>
      <c r="G41" s="48"/>
      <c r="H41" s="48"/>
      <c r="I41" s="4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customFormat="false" ht="25.5" hidden="false" customHeight="true" outlineLevel="0" collapsed="false">
      <c r="A42" s="49" t="s">
        <v>53</v>
      </c>
      <c r="B42" s="49"/>
      <c r="C42" s="49"/>
      <c r="D42" s="49"/>
      <c r="E42" s="49"/>
      <c r="F42" s="49"/>
      <c r="G42" s="49"/>
      <c r="H42" s="49"/>
      <c r="I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customFormat="false" ht="25.5" hidden="false" customHeight="true" outlineLevel="0" collapsed="false">
      <c r="A43" s="50" t="s">
        <v>54</v>
      </c>
      <c r="B43" s="50" t="s">
        <v>55</v>
      </c>
      <c r="C43" s="50"/>
      <c r="D43" s="50"/>
      <c r="E43" s="50"/>
      <c r="F43" s="50"/>
      <c r="G43" s="50"/>
      <c r="H43" s="50"/>
      <c r="I43" s="51" t="s">
        <v>56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customFormat="false" ht="25.5" hidden="false" customHeight="true" outlineLevel="0" collapsed="false">
      <c r="A44" s="52" t="s">
        <v>7</v>
      </c>
      <c r="B44" s="4" t="s">
        <v>57</v>
      </c>
      <c r="C44" s="4"/>
      <c r="D44" s="4"/>
      <c r="E44" s="4"/>
      <c r="F44" s="4"/>
      <c r="G44" s="4"/>
      <c r="H44" s="39" t="n">
        <v>0.0833</v>
      </c>
      <c r="I44" s="53" t="n">
        <f aca="false">ROUND($I$37*H44,2)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customFormat="false" ht="33.75" hidden="false" customHeight="true" outlineLevel="0" collapsed="false">
      <c r="A45" s="52" t="s">
        <v>10</v>
      </c>
      <c r="B45" s="4" t="s">
        <v>58</v>
      </c>
      <c r="C45" s="4"/>
      <c r="D45" s="4"/>
      <c r="E45" s="4"/>
      <c r="F45" s="4"/>
      <c r="G45" s="4"/>
      <c r="H45" s="39" t="n">
        <v>0.121</v>
      </c>
      <c r="I45" s="53" t="n">
        <f aca="false">ROUND($I$37*H45,2)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customFormat="false" ht="19.5" hidden="false" customHeight="true" outlineLevel="0" collapsed="false">
      <c r="A46" s="54" t="s">
        <v>59</v>
      </c>
      <c r="B46" s="54"/>
      <c r="C46" s="54"/>
      <c r="D46" s="54"/>
      <c r="E46" s="54"/>
      <c r="F46" s="54"/>
      <c r="G46" s="54"/>
      <c r="H46" s="54"/>
      <c r="I46" s="55" t="n">
        <f aca="false">SUM(I44+I45)</f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customFormat="false" ht="10.5" hidden="false" customHeight="true" outlineLevel="0" collapsed="false">
      <c r="A47" s="56"/>
      <c r="B47" s="56"/>
      <c r="C47" s="56"/>
      <c r="D47" s="56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customFormat="false" ht="70.5" hidden="false" customHeight="true" outlineLevel="0" collapsed="false">
      <c r="A48" s="32" t="s">
        <v>60</v>
      </c>
      <c r="B48" s="32"/>
      <c r="C48" s="32"/>
      <c r="D48" s="32"/>
      <c r="E48" s="32"/>
      <c r="F48" s="32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customFormat="false" ht="11.25" hidden="false" customHeight="true" outlineLevel="0" collapsed="false">
      <c r="A49" s="58"/>
      <c r="B49" s="58"/>
      <c r="C49" s="58"/>
      <c r="D49" s="58"/>
      <c r="E49" s="58"/>
      <c r="F49" s="58"/>
      <c r="G49" s="58"/>
      <c r="H49" s="58"/>
      <c r="I49" s="5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customFormat="false" ht="32.25" hidden="false" customHeight="true" outlineLevel="0" collapsed="false">
      <c r="A50" s="59" t="s">
        <v>61</v>
      </c>
      <c r="B50" s="59"/>
      <c r="C50" s="59"/>
      <c r="D50" s="59"/>
      <c r="E50" s="59"/>
      <c r="F50" s="59"/>
      <c r="G50" s="59"/>
      <c r="H50" s="59"/>
      <c r="I50" s="5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customFormat="false" ht="30" hidden="false" customHeight="true" outlineLevel="0" collapsed="false">
      <c r="A51" s="60" t="s">
        <v>62</v>
      </c>
      <c r="B51" s="36" t="s">
        <v>63</v>
      </c>
      <c r="C51" s="36"/>
      <c r="D51" s="36"/>
      <c r="E51" s="36"/>
      <c r="F51" s="36"/>
      <c r="G51" s="36"/>
      <c r="H51" s="36" t="s">
        <v>64</v>
      </c>
      <c r="I51" s="36" t="s">
        <v>65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customFormat="false" ht="15.75" hidden="false" customHeight="true" outlineLevel="0" collapsed="false">
      <c r="A52" s="61" t="s">
        <v>7</v>
      </c>
      <c r="B52" s="4" t="s">
        <v>66</v>
      </c>
      <c r="C52" s="4"/>
      <c r="D52" s="4"/>
      <c r="E52" s="4"/>
      <c r="F52" s="4"/>
      <c r="G52" s="4"/>
      <c r="H52" s="62" t="n">
        <v>0.2</v>
      </c>
      <c r="I52" s="63" t="n">
        <f aca="false">ROUND(($I$37+$I$46)*H52,2)</f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customFormat="false" ht="15.75" hidden="false" customHeight="true" outlineLevel="0" collapsed="false">
      <c r="A53" s="61" t="s">
        <v>10</v>
      </c>
      <c r="B53" s="4" t="s">
        <v>67</v>
      </c>
      <c r="C53" s="4"/>
      <c r="D53" s="4"/>
      <c r="E53" s="4"/>
      <c r="F53" s="4"/>
      <c r="G53" s="4"/>
      <c r="H53" s="62" t="n">
        <v>0.025</v>
      </c>
      <c r="I53" s="63" t="n">
        <f aca="false">ROUND(($I$37+$I$46)*H53,2)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customFormat="false" ht="41.75" hidden="false" customHeight="true" outlineLevel="0" collapsed="false">
      <c r="A54" s="61" t="s">
        <v>13</v>
      </c>
      <c r="B54" s="4" t="s">
        <v>68</v>
      </c>
      <c r="C54" s="4"/>
      <c r="D54" s="64" t="s">
        <v>69</v>
      </c>
      <c r="E54" s="65" t="n">
        <v>0.03</v>
      </c>
      <c r="F54" s="64" t="s">
        <v>70</v>
      </c>
      <c r="G54" s="66" t="n">
        <v>1</v>
      </c>
      <c r="H54" s="67" t="n">
        <f aca="false">ROUND((E54*G54),6)</f>
        <v>0.03</v>
      </c>
      <c r="I54" s="63" t="n">
        <f aca="false">ROUND(($I$37+$I$46)*H54,2)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customFormat="false" ht="15.75" hidden="false" customHeight="true" outlineLevel="0" collapsed="false">
      <c r="A55" s="61" t="s">
        <v>16</v>
      </c>
      <c r="B55" s="4" t="s">
        <v>71</v>
      </c>
      <c r="C55" s="4"/>
      <c r="D55" s="4"/>
      <c r="E55" s="4"/>
      <c r="F55" s="4"/>
      <c r="G55" s="4"/>
      <c r="H55" s="62" t="n">
        <v>0.015</v>
      </c>
      <c r="I55" s="63" t="n">
        <f aca="false">ROUND(($I$37+$I$46)*H55,2)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customFormat="false" ht="15.75" hidden="false" customHeight="true" outlineLevel="0" collapsed="false">
      <c r="A56" s="61" t="s">
        <v>46</v>
      </c>
      <c r="B56" s="4" t="s">
        <v>72</v>
      </c>
      <c r="C56" s="4"/>
      <c r="D56" s="4"/>
      <c r="E56" s="4"/>
      <c r="F56" s="4"/>
      <c r="G56" s="4"/>
      <c r="H56" s="62" t="n">
        <v>0.01</v>
      </c>
      <c r="I56" s="63" t="n">
        <f aca="false">ROUND(($I$37+$I$46)*H56,2)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customFormat="false" ht="15.75" hidden="false" customHeight="true" outlineLevel="0" collapsed="false">
      <c r="A57" s="61" t="s">
        <v>48</v>
      </c>
      <c r="B57" s="4" t="s">
        <v>73</v>
      </c>
      <c r="C57" s="4"/>
      <c r="D57" s="4"/>
      <c r="E57" s="4"/>
      <c r="F57" s="4"/>
      <c r="G57" s="4"/>
      <c r="H57" s="62" t="n">
        <v>0.006</v>
      </c>
      <c r="I57" s="63" t="n">
        <f aca="false">ROUND(($I$37+$I$46)*H57,2)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customFormat="false" ht="20.25" hidden="false" customHeight="true" outlineLevel="0" collapsed="false">
      <c r="A58" s="61" t="s">
        <v>74</v>
      </c>
      <c r="B58" s="4" t="s">
        <v>75</v>
      </c>
      <c r="C58" s="4"/>
      <c r="D58" s="4"/>
      <c r="E58" s="4"/>
      <c r="F58" s="4"/>
      <c r="G58" s="4"/>
      <c r="H58" s="62" t="n">
        <v>0.002</v>
      </c>
      <c r="I58" s="63" t="n">
        <f aca="false">ROUND(($I$37+$I$46)*H58,2)</f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customFormat="false" ht="15.75" hidden="false" customHeight="true" outlineLevel="0" collapsed="false">
      <c r="A59" s="61" t="s">
        <v>76</v>
      </c>
      <c r="B59" s="4" t="s">
        <v>77</v>
      </c>
      <c r="C59" s="4"/>
      <c r="D59" s="4"/>
      <c r="E59" s="4"/>
      <c r="F59" s="4"/>
      <c r="G59" s="4"/>
      <c r="H59" s="62" t="n">
        <v>0.08</v>
      </c>
      <c r="I59" s="63" t="n">
        <f aca="false">ROUND(($I$37+$I$46)*H59,2)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customFormat="false" ht="15.75" hidden="false" customHeight="true" outlineLevel="0" collapsed="false">
      <c r="A60" s="54" t="s">
        <v>59</v>
      </c>
      <c r="B60" s="54"/>
      <c r="C60" s="54"/>
      <c r="D60" s="54"/>
      <c r="E60" s="54"/>
      <c r="F60" s="54"/>
      <c r="G60" s="54"/>
      <c r="H60" s="68" t="n">
        <f aca="false">SUM(H52:H59)</f>
        <v>0.368</v>
      </c>
      <c r="I60" s="69" t="n">
        <f aca="false">SUM(I52:I59)</f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customFormat="false" ht="8.25" hidden="false" customHeight="true" outlineLevel="0" collapsed="false">
      <c r="A61" s="70"/>
      <c r="B61" s="71"/>
      <c r="C61" s="71"/>
      <c r="D61" s="71"/>
      <c r="E61" s="71"/>
      <c r="F61" s="71"/>
      <c r="G61" s="71"/>
      <c r="H61" s="72"/>
      <c r="I61" s="7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customFormat="false" ht="35.25" hidden="false" customHeight="true" outlineLevel="0" collapsed="false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customFormat="false" ht="7.5" hidden="false" customHeight="true" outlineLevel="0" collapsed="false">
      <c r="A63" s="19"/>
      <c r="B63" s="19"/>
      <c r="C63" s="19"/>
      <c r="D63" s="19"/>
      <c r="E63" s="19"/>
      <c r="F63" s="19"/>
      <c r="G63" s="19"/>
      <c r="H63" s="19"/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customFormat="false" ht="18" hidden="false" customHeight="true" outlineLevel="0" collapsed="false">
      <c r="A64" s="74" t="s">
        <v>79</v>
      </c>
      <c r="B64" s="74"/>
      <c r="C64" s="74"/>
      <c r="D64" s="74"/>
      <c r="E64" s="74"/>
      <c r="F64" s="74"/>
      <c r="G64" s="74"/>
      <c r="H64" s="74"/>
      <c r="I64" s="7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customFormat="false" ht="18" hidden="false" customHeight="true" outlineLevel="0" collapsed="false">
      <c r="A65" s="75" t="s">
        <v>80</v>
      </c>
      <c r="B65" s="36" t="s">
        <v>81</v>
      </c>
      <c r="C65" s="36"/>
      <c r="D65" s="36"/>
      <c r="E65" s="36"/>
      <c r="F65" s="36"/>
      <c r="G65" s="36"/>
      <c r="H65" s="36"/>
      <c r="I65" s="36" t="s">
        <v>56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customFormat="false" ht="15.75" hidden="false" customHeight="true" outlineLevel="0" collapsed="false">
      <c r="A66" s="52" t="s">
        <v>7</v>
      </c>
      <c r="B66" s="76" t="s">
        <v>82</v>
      </c>
      <c r="C66" s="76"/>
      <c r="D66" s="76"/>
      <c r="E66" s="76"/>
      <c r="F66" s="76"/>
      <c r="G66" s="76"/>
      <c r="H66" s="76"/>
      <c r="I66" s="63" t="n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customFormat="false" ht="22.5" hidden="false" customHeight="true" outlineLevel="0" collapsed="false">
      <c r="A67" s="52"/>
      <c r="B67" s="77" t="s">
        <v>83</v>
      </c>
      <c r="C67" s="77"/>
      <c r="D67" s="77"/>
      <c r="E67" s="77"/>
      <c r="F67" s="77"/>
      <c r="G67" s="77"/>
      <c r="H67" s="78" t="n">
        <v>0</v>
      </c>
      <c r="I67" s="79" t="s">
        <v>84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customFormat="false" ht="17.25" hidden="false" customHeight="true" outlineLevel="0" collapsed="false">
      <c r="A68" s="52"/>
      <c r="B68" s="80" t="s">
        <v>85</v>
      </c>
      <c r="C68" s="80"/>
      <c r="D68" s="80"/>
      <c r="E68" s="80"/>
      <c r="F68" s="80"/>
      <c r="G68" s="80"/>
      <c r="H68" s="81" t="n">
        <v>2</v>
      </c>
      <c r="I68" s="7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customFormat="false" ht="14.25" hidden="false" customHeight="true" outlineLevel="0" collapsed="false">
      <c r="A69" s="52"/>
      <c r="B69" s="80" t="s">
        <v>86</v>
      </c>
      <c r="C69" s="80"/>
      <c r="D69" s="80"/>
      <c r="E69" s="80"/>
      <c r="F69" s="80"/>
      <c r="G69" s="80"/>
      <c r="H69" s="81" t="n">
        <v>22</v>
      </c>
      <c r="I69" s="7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customFormat="false" ht="14.25" hidden="false" customHeight="true" outlineLevel="0" collapsed="false">
      <c r="A70" s="52"/>
      <c r="B70" s="57" t="s">
        <v>87</v>
      </c>
      <c r="C70" s="57"/>
      <c r="D70" s="57"/>
      <c r="E70" s="57"/>
      <c r="F70" s="57"/>
      <c r="G70" s="57"/>
      <c r="H70" s="82" t="n">
        <v>0</v>
      </c>
      <c r="I70" s="8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customFormat="false" ht="15.75" hidden="false" customHeight="true" outlineLevel="0" collapsed="false">
      <c r="A71" s="52" t="s">
        <v>10</v>
      </c>
      <c r="B71" s="76" t="s">
        <v>88</v>
      </c>
      <c r="C71" s="76"/>
      <c r="D71" s="76"/>
      <c r="E71" s="76"/>
      <c r="F71" s="76"/>
      <c r="G71" s="76"/>
      <c r="H71" s="76"/>
      <c r="I71" s="63" t="n"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customFormat="false" ht="15.75" hidden="false" customHeight="true" outlineLevel="0" collapsed="false">
      <c r="A72" s="52"/>
      <c r="B72" s="77" t="s">
        <v>89</v>
      </c>
      <c r="C72" s="77"/>
      <c r="D72" s="77"/>
      <c r="E72" s="77"/>
      <c r="F72" s="77"/>
      <c r="G72" s="77"/>
      <c r="H72" s="78" t="n">
        <v>0</v>
      </c>
      <c r="I72" s="79" t="s">
        <v>84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customFormat="false" ht="15.75" hidden="false" customHeight="true" outlineLevel="0" collapsed="false">
      <c r="A73" s="83"/>
      <c r="B73" s="77" t="s">
        <v>90</v>
      </c>
      <c r="C73" s="77"/>
      <c r="D73" s="77"/>
      <c r="E73" s="77"/>
      <c r="F73" s="77"/>
      <c r="G73" s="77"/>
      <c r="H73" s="84" t="n">
        <v>1</v>
      </c>
      <c r="I73" s="7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customFormat="false" ht="15.75" hidden="false" customHeight="true" outlineLevel="0" collapsed="false">
      <c r="A74" s="83"/>
      <c r="B74" s="85" t="s">
        <v>91</v>
      </c>
      <c r="C74" s="85"/>
      <c r="D74" s="85"/>
      <c r="E74" s="85"/>
      <c r="F74" s="85"/>
      <c r="G74" s="85"/>
      <c r="H74" s="86" t="n">
        <v>0</v>
      </c>
      <c r="I74" s="7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customFormat="false" ht="15.75" hidden="false" customHeight="true" outlineLevel="0" collapsed="false">
      <c r="A75" s="52" t="s">
        <v>13</v>
      </c>
      <c r="B75" s="76" t="s">
        <v>92</v>
      </c>
      <c r="C75" s="76"/>
      <c r="D75" s="76"/>
      <c r="E75" s="76"/>
      <c r="F75" s="76"/>
      <c r="G75" s="76"/>
      <c r="H75" s="76"/>
      <c r="I75" s="63" t="n"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customFormat="false" ht="15.75" hidden="true" customHeight="true" outlineLevel="0" collapsed="false">
      <c r="A76" s="83" t="s">
        <v>16</v>
      </c>
      <c r="B76" s="87" t="s">
        <v>93</v>
      </c>
      <c r="C76" s="87"/>
      <c r="D76" s="87"/>
      <c r="E76" s="87"/>
      <c r="F76" s="87"/>
      <c r="G76" s="87"/>
      <c r="H76" s="87"/>
      <c r="I76" s="88" t="s">
        <v>94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customFormat="false" ht="20.25" hidden="false" customHeight="true" outlineLevel="0" collapsed="false">
      <c r="A77" s="52" t="s">
        <v>16</v>
      </c>
      <c r="B77" s="89" t="s">
        <v>95</v>
      </c>
      <c r="C77" s="89"/>
      <c r="D77" s="89"/>
      <c r="E77" s="89"/>
      <c r="F77" s="89"/>
      <c r="G77" s="89"/>
      <c r="H77" s="89"/>
      <c r="I77" s="90" t="n"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customFormat="false" ht="15.75" hidden="false" customHeight="true" outlineLevel="0" collapsed="false">
      <c r="A78" s="52" t="s">
        <v>46</v>
      </c>
      <c r="B78" s="91" t="s">
        <v>96</v>
      </c>
      <c r="C78" s="91"/>
      <c r="D78" s="91"/>
      <c r="E78" s="91"/>
      <c r="F78" s="91"/>
      <c r="G78" s="91"/>
      <c r="H78" s="91"/>
      <c r="I78" s="92" t="s">
        <v>84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customFormat="false" ht="15.75" hidden="false" customHeight="true" outlineLevel="0" collapsed="false">
      <c r="A79" s="93"/>
      <c r="B79" s="54" t="s">
        <v>50</v>
      </c>
      <c r="C79" s="54"/>
      <c r="D79" s="54"/>
      <c r="E79" s="54"/>
      <c r="F79" s="54"/>
      <c r="G79" s="54"/>
      <c r="H79" s="54"/>
      <c r="I79" s="69" t="n">
        <f aca="false">SUM(I66:I77)</f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customFormat="false" ht="7.5" hidden="false" customHeight="true" outlineLevel="0" collapsed="false">
      <c r="A80" s="19"/>
      <c r="B80" s="19"/>
      <c r="C80" s="19"/>
      <c r="D80" s="19"/>
      <c r="E80" s="19"/>
      <c r="F80" s="19"/>
      <c r="G80" s="19"/>
      <c r="H80" s="19"/>
      <c r="I80" s="1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customFormat="false" ht="36" hidden="false" customHeight="true" outlineLevel="0" collapsed="false">
      <c r="A81" s="32" t="s">
        <v>97</v>
      </c>
      <c r="B81" s="32"/>
      <c r="C81" s="32"/>
      <c r="D81" s="32"/>
      <c r="E81" s="32"/>
      <c r="F81" s="32"/>
      <c r="G81" s="32"/>
      <c r="H81" s="32"/>
      <c r="I81" s="3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customFormat="false" ht="7.5" hidden="false" customHeight="true" outlineLevel="0" collapsed="false">
      <c r="A82" s="94"/>
      <c r="B82" s="94"/>
      <c r="C82" s="94"/>
      <c r="D82" s="94"/>
      <c r="E82" s="94"/>
      <c r="F82" s="94"/>
      <c r="G82" s="94"/>
      <c r="H82" s="94"/>
      <c r="I82" s="9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customFormat="false" ht="21.75" hidden="false" customHeight="true" outlineLevel="0" collapsed="false">
      <c r="A83" s="34" t="s">
        <v>98</v>
      </c>
      <c r="B83" s="34"/>
      <c r="C83" s="34"/>
      <c r="D83" s="34"/>
      <c r="E83" s="34"/>
      <c r="F83" s="34"/>
      <c r="G83" s="34"/>
      <c r="H83" s="34"/>
      <c r="I83" s="3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customFormat="false" ht="23.25" hidden="false" customHeight="true" outlineLevel="0" collapsed="false">
      <c r="A84" s="36" t="n">
        <v>2</v>
      </c>
      <c r="B84" s="36" t="s">
        <v>99</v>
      </c>
      <c r="C84" s="36"/>
      <c r="D84" s="36"/>
      <c r="E84" s="36"/>
      <c r="F84" s="36"/>
      <c r="G84" s="36"/>
      <c r="H84" s="36"/>
      <c r="I84" s="36" t="s">
        <v>56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customFormat="false" ht="21.75" hidden="false" customHeight="true" outlineLevel="0" collapsed="false">
      <c r="A85" s="7" t="s">
        <v>54</v>
      </c>
      <c r="B85" s="4" t="s">
        <v>100</v>
      </c>
      <c r="C85" s="4"/>
      <c r="D85" s="4"/>
      <c r="E85" s="4"/>
      <c r="F85" s="4"/>
      <c r="G85" s="4"/>
      <c r="H85" s="4"/>
      <c r="I85" s="53" t="n">
        <f aca="false">I46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customFormat="false" ht="18" hidden="false" customHeight="true" outlineLevel="0" collapsed="false">
      <c r="A86" s="7" t="s">
        <v>62</v>
      </c>
      <c r="B86" s="4" t="s">
        <v>63</v>
      </c>
      <c r="C86" s="4"/>
      <c r="D86" s="4"/>
      <c r="E86" s="4"/>
      <c r="F86" s="4"/>
      <c r="G86" s="4"/>
      <c r="H86" s="4"/>
      <c r="I86" s="53" t="n">
        <f aca="false">I60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customFormat="false" ht="21.75" hidden="false" customHeight="true" outlineLevel="0" collapsed="false">
      <c r="A87" s="7" t="s">
        <v>80</v>
      </c>
      <c r="B87" s="4" t="s">
        <v>81</v>
      </c>
      <c r="C87" s="4"/>
      <c r="D87" s="4"/>
      <c r="E87" s="4"/>
      <c r="F87" s="4"/>
      <c r="G87" s="4"/>
      <c r="H87" s="4"/>
      <c r="I87" s="53" t="n">
        <f aca="false">I79</f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customFormat="false" ht="21.75" hidden="false" customHeight="true" outlineLevel="0" collapsed="false">
      <c r="A88" s="43" t="s">
        <v>59</v>
      </c>
      <c r="B88" s="43"/>
      <c r="C88" s="43"/>
      <c r="D88" s="43"/>
      <c r="E88" s="43"/>
      <c r="F88" s="43"/>
      <c r="G88" s="43"/>
      <c r="H88" s="43"/>
      <c r="I88" s="95" t="n">
        <f aca="false">SUM(I85+I86+I87)</f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customFormat="false" ht="12" hidden="false" customHeight="true" outlineLevel="0" collapsed="false">
      <c r="A89" s="96"/>
      <c r="B89" s="96"/>
      <c r="C89" s="96"/>
      <c r="D89" s="96"/>
      <c r="E89" s="96"/>
      <c r="F89" s="96"/>
      <c r="G89" s="96"/>
      <c r="H89" s="96"/>
      <c r="I89" s="9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customFormat="false" ht="26.25" hidden="false" customHeight="true" outlineLevel="0" collapsed="false">
      <c r="A90" s="48" t="s">
        <v>101</v>
      </c>
      <c r="B90" s="48"/>
      <c r="C90" s="48"/>
      <c r="D90" s="48"/>
      <c r="E90" s="48"/>
      <c r="F90" s="48"/>
      <c r="G90" s="48"/>
      <c r="H90" s="48"/>
      <c r="I90" s="4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customFormat="false" ht="28.5" hidden="false" customHeight="true" outlineLevel="0" collapsed="false">
      <c r="A91" s="75" t="n">
        <v>3</v>
      </c>
      <c r="B91" s="75" t="s">
        <v>102</v>
      </c>
      <c r="C91" s="75"/>
      <c r="D91" s="75"/>
      <c r="E91" s="75"/>
      <c r="F91" s="75"/>
      <c r="G91" s="75"/>
      <c r="H91" s="75"/>
      <c r="I91" s="75" t="s">
        <v>103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customFormat="false" ht="45" hidden="false" customHeight="true" outlineLevel="0" collapsed="false">
      <c r="A92" s="52" t="s">
        <v>7</v>
      </c>
      <c r="B92" s="4" t="s">
        <v>104</v>
      </c>
      <c r="C92" s="4"/>
      <c r="D92" s="4"/>
      <c r="E92" s="4"/>
      <c r="F92" s="4"/>
      <c r="G92" s="4"/>
      <c r="H92" s="4"/>
      <c r="I92" s="63" t="n">
        <f aca="false">ROUND((($I$37/12)+($I$44/12)+($I$37/12/12)+($I$45/12))*(30/30)*0.05,2)</f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customFormat="false" ht="15.75" hidden="false" customHeight="true" outlineLevel="0" collapsed="false">
      <c r="A93" s="52" t="s">
        <v>10</v>
      </c>
      <c r="B93" s="97" t="s">
        <v>105</v>
      </c>
      <c r="C93" s="97"/>
      <c r="D93" s="97"/>
      <c r="E93" s="97"/>
      <c r="F93" s="97"/>
      <c r="G93" s="97"/>
      <c r="H93" s="97"/>
      <c r="I93" s="63" t="n">
        <f aca="false">ROUND($I$92*H59,2)</f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customFormat="false" ht="31.5" hidden="false" customHeight="true" outlineLevel="0" collapsed="false">
      <c r="A94" s="52" t="s">
        <v>13</v>
      </c>
      <c r="B94" s="4" t="s">
        <v>106</v>
      </c>
      <c r="C94" s="4"/>
      <c r="D94" s="4"/>
      <c r="E94" s="4"/>
      <c r="F94" s="4"/>
      <c r="G94" s="4"/>
      <c r="H94" s="4"/>
      <c r="I94" s="63" t="n">
        <f aca="false">ROUND(((($I$37/30)*7)/$H$10)*1,2)</f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customFormat="false" ht="15.75" hidden="false" customHeight="true" outlineLevel="0" collapsed="false">
      <c r="A95" s="52" t="s">
        <v>16</v>
      </c>
      <c r="B95" s="97" t="s">
        <v>107</v>
      </c>
      <c r="C95" s="97"/>
      <c r="D95" s="97"/>
      <c r="E95" s="97"/>
      <c r="F95" s="97"/>
      <c r="G95" s="97"/>
      <c r="H95" s="97"/>
      <c r="I95" s="63" t="n">
        <f aca="false">ROUND($H$60*I94,2)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customFormat="false" ht="35.25" hidden="false" customHeight="true" outlineLevel="0" collapsed="false">
      <c r="A96" s="52" t="s">
        <v>46</v>
      </c>
      <c r="B96" s="4" t="s">
        <v>108</v>
      </c>
      <c r="C96" s="4"/>
      <c r="D96" s="4"/>
      <c r="E96" s="4"/>
      <c r="F96" s="4"/>
      <c r="G96" s="4"/>
      <c r="H96" s="98" t="n">
        <v>0.04</v>
      </c>
      <c r="I96" s="63" t="n">
        <f aca="false">ROUND($I$37*H96,2)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customFormat="false" ht="15.75" hidden="false" customHeight="true" outlineLevel="0" collapsed="false">
      <c r="A97" s="54" t="s">
        <v>59</v>
      </c>
      <c r="B97" s="54"/>
      <c r="C97" s="54"/>
      <c r="D97" s="54"/>
      <c r="E97" s="54"/>
      <c r="F97" s="54"/>
      <c r="G97" s="54"/>
      <c r="H97" s="54"/>
      <c r="I97" s="69" t="n">
        <f aca="false">SUM(I92:I96)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customFormat="false" ht="7.5" hidden="false" customHeight="tru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customFormat="false" ht="56.7" hidden="false" customHeight="true" outlineLevel="0" collapsed="false">
      <c r="A99" s="32" t="s">
        <v>109</v>
      </c>
      <c r="B99" s="32"/>
      <c r="C99" s="32"/>
      <c r="D99" s="32"/>
      <c r="E99" s="32"/>
      <c r="F99" s="32"/>
      <c r="G99" s="32"/>
      <c r="H99" s="32"/>
      <c r="I99" s="3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customFormat="false" ht="7.5" hidden="false" customHeight="true" outlineLevel="0" collapsed="false">
      <c r="A100" s="94"/>
      <c r="B100" s="94"/>
      <c r="C100" s="94"/>
      <c r="D100" s="94"/>
      <c r="E100" s="94"/>
      <c r="F100" s="94"/>
      <c r="G100" s="94"/>
      <c r="H100" s="94"/>
      <c r="I100" s="9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customFormat="false" ht="23.25" hidden="false" customHeight="true" outlineLevel="0" collapsed="false">
      <c r="A101" s="34" t="s">
        <v>110</v>
      </c>
      <c r="B101" s="34"/>
      <c r="C101" s="34"/>
      <c r="D101" s="34"/>
      <c r="E101" s="34"/>
      <c r="F101" s="34"/>
      <c r="G101" s="34"/>
      <c r="H101" s="34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customFormat="false" ht="27" hidden="false" customHeight="true" outlineLevel="0" collapsed="false">
      <c r="A102" s="32" t="s">
        <v>111</v>
      </c>
      <c r="B102" s="32"/>
      <c r="C102" s="32"/>
      <c r="D102" s="32"/>
      <c r="E102" s="32"/>
      <c r="F102" s="32"/>
      <c r="G102" s="32"/>
      <c r="H102" s="32"/>
      <c r="I102" s="3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customFormat="false" ht="43.5" hidden="false" customHeight="true" outlineLevel="0" collapsed="false">
      <c r="A103" s="99" t="s">
        <v>112</v>
      </c>
      <c r="B103" s="99"/>
      <c r="C103" s="99"/>
      <c r="D103" s="99"/>
      <c r="E103" s="99"/>
      <c r="F103" s="99"/>
      <c r="G103" s="99"/>
      <c r="H103" s="99"/>
      <c r="I103" s="9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customFormat="false" ht="8.25" hidden="false" customHeight="true" outlineLevel="0" collapsed="false">
      <c r="A104" s="100"/>
      <c r="B104" s="100"/>
      <c r="C104" s="100"/>
      <c r="D104" s="100"/>
      <c r="E104" s="100"/>
      <c r="F104" s="100"/>
      <c r="G104" s="100"/>
      <c r="H104" s="100"/>
      <c r="I104" s="10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customFormat="false" ht="41.25" hidden="false" customHeight="true" outlineLevel="0" collapsed="false">
      <c r="A105" s="101" t="s">
        <v>113</v>
      </c>
      <c r="B105" s="102" t="n">
        <f aca="false">I37</f>
        <v>0</v>
      </c>
      <c r="C105" s="103"/>
      <c r="D105" s="101" t="s">
        <v>114</v>
      </c>
      <c r="E105" s="102" t="n">
        <f aca="false">I88-I66-I71</f>
        <v>0</v>
      </c>
      <c r="F105" s="104"/>
      <c r="G105" s="101" t="s">
        <v>115</v>
      </c>
      <c r="H105" s="102" t="n">
        <f aca="false">I97</f>
        <v>0</v>
      </c>
      <c r="I105" s="105" t="n">
        <f aca="false">B105+E105+H105</f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customFormat="false" ht="7.5" hidden="false" customHeight="true" outlineLevel="0" collapsed="false">
      <c r="A106" s="106"/>
      <c r="B106" s="106"/>
      <c r="C106" s="106"/>
      <c r="D106" s="106"/>
      <c r="E106" s="106"/>
      <c r="F106" s="106"/>
      <c r="G106" s="106"/>
      <c r="H106" s="106"/>
      <c r="I106" s="10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customFormat="false" ht="22.5" hidden="false" customHeight="true" outlineLevel="0" collapsed="false">
      <c r="A107" s="59" t="s">
        <v>116</v>
      </c>
      <c r="B107" s="59"/>
      <c r="C107" s="59"/>
      <c r="D107" s="59"/>
      <c r="E107" s="59"/>
      <c r="F107" s="59"/>
      <c r="G107" s="59"/>
      <c r="H107" s="59"/>
      <c r="I107" s="5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customFormat="false" ht="15.75" hidden="false" customHeight="true" outlineLevel="0" collapsed="false">
      <c r="A108" s="107" t="s">
        <v>117</v>
      </c>
      <c r="B108" s="75" t="s">
        <v>118</v>
      </c>
      <c r="C108" s="75"/>
      <c r="D108" s="75"/>
      <c r="E108" s="75"/>
      <c r="F108" s="75"/>
      <c r="G108" s="75"/>
      <c r="H108" s="75"/>
      <c r="I108" s="107" t="s">
        <v>56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customFormat="false" ht="57.45" hidden="false" customHeight="true" outlineLevel="0" collapsed="false">
      <c r="A109" s="50" t="s">
        <v>7</v>
      </c>
      <c r="B109" s="76" t="s">
        <v>119</v>
      </c>
      <c r="C109" s="76"/>
      <c r="D109" s="76"/>
      <c r="E109" s="76"/>
      <c r="F109" s="76"/>
      <c r="G109" s="108" t="n">
        <v>0.09075</v>
      </c>
      <c r="H109" s="109" t="n">
        <f aca="false">H60</f>
        <v>0.368</v>
      </c>
      <c r="I109" s="63" t="n">
        <f aca="false">ROUND($B$105*G109+$B$105*G109*H109,2)</f>
        <v>0</v>
      </c>
      <c r="J109" s="1"/>
      <c r="K109" s="1"/>
      <c r="L109" s="11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customFormat="false" ht="23.85" hidden="false" customHeight="true" outlineLevel="0" collapsed="false">
      <c r="A110" s="52" t="s">
        <v>10</v>
      </c>
      <c r="B110" s="4" t="s">
        <v>120</v>
      </c>
      <c r="C110" s="4"/>
      <c r="D110" s="4"/>
      <c r="E110" s="4"/>
      <c r="F110" s="4"/>
      <c r="G110" s="4"/>
      <c r="H110" s="4"/>
      <c r="I110" s="63" t="n">
        <f aca="false">ROUND((($I$105/30)*1)/12,2)</f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customFormat="false" ht="23.85" hidden="false" customHeight="true" outlineLevel="0" collapsed="false">
      <c r="A111" s="52" t="s">
        <v>13</v>
      </c>
      <c r="B111" s="4" t="s">
        <v>121</v>
      </c>
      <c r="C111" s="4"/>
      <c r="D111" s="4"/>
      <c r="E111" s="4"/>
      <c r="F111" s="4"/>
      <c r="G111" s="4"/>
      <c r="H111" s="4"/>
      <c r="I111" s="63" t="n">
        <f aca="false">ROUND((($I$105/30)*5)/12*0.015,2)</f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customFormat="false" ht="23.85" hidden="false" customHeight="true" outlineLevel="0" collapsed="false">
      <c r="A112" s="52" t="s">
        <v>16</v>
      </c>
      <c r="B112" s="4" t="s">
        <v>122</v>
      </c>
      <c r="C112" s="4"/>
      <c r="D112" s="4"/>
      <c r="E112" s="4"/>
      <c r="F112" s="4"/>
      <c r="G112" s="4"/>
      <c r="H112" s="4"/>
      <c r="I112" s="63" t="n">
        <f aca="false">ROUND(((($I$105/30)*15)/12)*0.0078,2)</f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customFormat="false" ht="35.05" hidden="false" customHeight="true" outlineLevel="0" collapsed="false">
      <c r="A113" s="52" t="s">
        <v>46</v>
      </c>
      <c r="B113" s="4" t="s">
        <v>123</v>
      </c>
      <c r="C113" s="4"/>
      <c r="D113" s="4"/>
      <c r="E113" s="4"/>
      <c r="F113" s="4"/>
      <c r="G113" s="4"/>
      <c r="H113" s="4"/>
      <c r="I113" s="63" t="n">
        <f aca="false">ROUND(((B105+B105/3)/12*(4/12)+(I60+I79-I66-I71+I97)*(4/12))*0.02,2)</f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customFormat="false" ht="23.85" hidden="false" customHeight="true" outlineLevel="0" collapsed="false">
      <c r="A114" s="52" t="s">
        <v>48</v>
      </c>
      <c r="B114" s="4" t="s">
        <v>124</v>
      </c>
      <c r="C114" s="4"/>
      <c r="D114" s="4"/>
      <c r="E114" s="4"/>
      <c r="F114" s="4"/>
      <c r="G114" s="4"/>
      <c r="H114" s="4"/>
      <c r="I114" s="63" t="n">
        <f aca="false">ROUND(((($I$105/30)*3)/12),2)</f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customFormat="false" ht="15.75" hidden="false" customHeight="true" outlineLevel="0" collapsed="false">
      <c r="A115" s="54" t="s">
        <v>59</v>
      </c>
      <c r="B115" s="54"/>
      <c r="C115" s="54"/>
      <c r="D115" s="54"/>
      <c r="E115" s="54"/>
      <c r="F115" s="54"/>
      <c r="G115" s="54"/>
      <c r="H115" s="54"/>
      <c r="I115" s="111" t="n">
        <f aca="false">SUM(I109:I114)</f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customFormat="false" ht="9" hidden="true" customHeight="true" outlineLevel="0" collapsed="false">
      <c r="A116" s="54"/>
      <c r="B116" s="54"/>
      <c r="C116" s="54"/>
      <c r="D116" s="54"/>
      <c r="E116" s="54"/>
      <c r="F116" s="54"/>
      <c r="G116" s="54"/>
      <c r="H116" s="54"/>
      <c r="I116" s="5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customFormat="false" ht="20.25" hidden="true" customHeight="true" outlineLevel="0" collapsed="false">
      <c r="A117" s="74" t="s">
        <v>125</v>
      </c>
      <c r="B117" s="74"/>
      <c r="C117" s="74"/>
      <c r="D117" s="74"/>
      <c r="E117" s="74"/>
      <c r="F117" s="74"/>
      <c r="G117" s="74"/>
      <c r="H117" s="74"/>
      <c r="I117" s="7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customFormat="false" ht="25.5" hidden="true" customHeight="true" outlineLevel="0" collapsed="false">
      <c r="A118" s="75" t="s">
        <v>126</v>
      </c>
      <c r="B118" s="75" t="s">
        <v>127</v>
      </c>
      <c r="C118" s="75"/>
      <c r="D118" s="75"/>
      <c r="E118" s="75"/>
      <c r="F118" s="75"/>
      <c r="G118" s="75"/>
      <c r="H118" s="75"/>
      <c r="I118" s="112" t="s">
        <v>56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customFormat="false" ht="13.5" hidden="true" customHeight="true" outlineLevel="0" collapsed="false">
      <c r="A119" s="52" t="s">
        <v>7</v>
      </c>
      <c r="B119" s="97" t="s">
        <v>128</v>
      </c>
      <c r="C119" s="97"/>
      <c r="D119" s="97"/>
      <c r="E119" s="97"/>
      <c r="F119" s="97"/>
      <c r="G119" s="97"/>
      <c r="H119" s="97"/>
      <c r="I119" s="63" t="n"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customFormat="false" ht="15.75" hidden="true" customHeight="true" outlineLevel="0" collapsed="false">
      <c r="A120" s="113" t="s">
        <v>59</v>
      </c>
      <c r="B120" s="113"/>
      <c r="C120" s="113"/>
      <c r="D120" s="113"/>
      <c r="E120" s="113"/>
      <c r="F120" s="113"/>
      <c r="G120" s="113"/>
      <c r="H120" s="113"/>
      <c r="I120" s="63" t="n"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customFormat="false" ht="7.5" hidden="true" customHeight="true" outlineLevel="0" collapsed="false">
      <c r="A121" s="114"/>
      <c r="B121" s="114"/>
      <c r="C121" s="114"/>
      <c r="D121" s="114"/>
      <c r="E121" s="114"/>
      <c r="F121" s="114"/>
      <c r="G121" s="114"/>
      <c r="H121" s="114"/>
      <c r="I121" s="11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customFormat="false" ht="23.25" hidden="true" customHeight="true" outlineLevel="0" collapsed="false">
      <c r="A122" s="34" t="s">
        <v>129</v>
      </c>
      <c r="B122" s="34"/>
      <c r="C122" s="34"/>
      <c r="D122" s="34"/>
      <c r="E122" s="34"/>
      <c r="F122" s="34"/>
      <c r="G122" s="34"/>
      <c r="H122" s="34"/>
      <c r="I122" s="3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customFormat="false" ht="27" hidden="true" customHeight="true" outlineLevel="0" collapsed="false">
      <c r="A123" s="36" t="n">
        <v>4</v>
      </c>
      <c r="B123" s="75" t="s">
        <v>130</v>
      </c>
      <c r="C123" s="75"/>
      <c r="D123" s="75"/>
      <c r="E123" s="75"/>
      <c r="F123" s="75"/>
      <c r="G123" s="75"/>
      <c r="H123" s="75"/>
      <c r="I123" s="112" t="s">
        <v>56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customFormat="false" ht="19.5" hidden="true" customHeight="true" outlineLevel="0" collapsed="false">
      <c r="A124" s="7" t="s">
        <v>117</v>
      </c>
      <c r="B124" s="97" t="s">
        <v>118</v>
      </c>
      <c r="C124" s="97"/>
      <c r="D124" s="97"/>
      <c r="E124" s="97"/>
      <c r="F124" s="97"/>
      <c r="G124" s="97"/>
      <c r="H124" s="97"/>
      <c r="I124" s="63" t="n">
        <f aca="false">I115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customFormat="false" ht="19.5" hidden="true" customHeight="true" outlineLevel="0" collapsed="false">
      <c r="A125" s="7" t="s">
        <v>131</v>
      </c>
      <c r="B125" s="97" t="s">
        <v>127</v>
      </c>
      <c r="C125" s="97"/>
      <c r="D125" s="97"/>
      <c r="E125" s="97"/>
      <c r="F125" s="97"/>
      <c r="G125" s="97"/>
      <c r="H125" s="97"/>
      <c r="I125" s="63" t="n">
        <f aca="false">I120</f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customFormat="false" ht="14.25" hidden="true" customHeight="true" outlineLevel="0" collapsed="false">
      <c r="A126" s="43" t="s">
        <v>59</v>
      </c>
      <c r="B126" s="43"/>
      <c r="C126" s="43"/>
      <c r="D126" s="43"/>
      <c r="E126" s="43"/>
      <c r="F126" s="43"/>
      <c r="G126" s="43"/>
      <c r="H126" s="43"/>
      <c r="I126" s="69" t="n">
        <f aca="false">SUM(I124+I125)</f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customFormat="false" ht="9" hidden="false" customHeight="true" outlineLevel="0" collapsed="false">
      <c r="A127" s="115"/>
      <c r="B127" s="115"/>
      <c r="C127" s="115"/>
      <c r="D127" s="115"/>
      <c r="E127" s="115"/>
      <c r="F127" s="115"/>
      <c r="G127" s="115"/>
      <c r="H127" s="115"/>
      <c r="I127" s="11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customFormat="false" ht="30" hidden="false" customHeight="true" outlineLevel="0" collapsed="false">
      <c r="A128" s="34" t="s">
        <v>132</v>
      </c>
      <c r="B128" s="34"/>
      <c r="C128" s="34"/>
      <c r="D128" s="34"/>
      <c r="E128" s="34"/>
      <c r="F128" s="34"/>
      <c r="G128" s="34"/>
      <c r="H128" s="34"/>
      <c r="I128" s="3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customFormat="false" ht="25.5" hidden="false" customHeight="true" outlineLevel="0" collapsed="false">
      <c r="A129" s="75" t="n">
        <v>5</v>
      </c>
      <c r="B129" s="36" t="s">
        <v>133</v>
      </c>
      <c r="C129" s="36"/>
      <c r="D129" s="36"/>
      <c r="E129" s="36"/>
      <c r="F129" s="36"/>
      <c r="G129" s="36"/>
      <c r="H129" s="36"/>
      <c r="I129" s="75" t="s">
        <v>56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customFormat="false" ht="17.25" hidden="false" customHeight="true" outlineLevel="0" collapsed="false">
      <c r="A130" s="52" t="s">
        <v>7</v>
      </c>
      <c r="B130" s="4" t="s">
        <v>134</v>
      </c>
      <c r="C130" s="4"/>
      <c r="D130" s="4"/>
      <c r="E130" s="4"/>
      <c r="F130" s="4"/>
      <c r="G130" s="4"/>
      <c r="H130" s="4"/>
      <c r="I130" s="63" t="n"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customFormat="false" ht="15.75" hidden="true" customHeight="true" outlineLevel="0" collapsed="false">
      <c r="A131" s="52" t="s">
        <v>10</v>
      </c>
      <c r="B131" s="4" t="s">
        <v>135</v>
      </c>
      <c r="C131" s="4"/>
      <c r="D131" s="4"/>
      <c r="E131" s="4"/>
      <c r="F131" s="4"/>
      <c r="G131" s="4"/>
      <c r="H131" s="4"/>
      <c r="I131" s="9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customFormat="false" ht="15.75" hidden="false" customHeight="true" outlineLevel="0" collapsed="false">
      <c r="A132" s="52" t="s">
        <v>13</v>
      </c>
      <c r="B132" s="97" t="s">
        <v>136</v>
      </c>
      <c r="C132" s="97"/>
      <c r="D132" s="97"/>
      <c r="E132" s="97"/>
      <c r="F132" s="97"/>
      <c r="G132" s="97"/>
      <c r="H132" s="97"/>
      <c r="I132" s="90" t="n"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customFormat="false" ht="15.75" hidden="false" customHeight="true" outlineLevel="0" collapsed="false">
      <c r="A133" s="52" t="s">
        <v>16</v>
      </c>
      <c r="B133" s="4" t="s">
        <v>137</v>
      </c>
      <c r="C133" s="4"/>
      <c r="D133" s="4"/>
      <c r="E133" s="4"/>
      <c r="F133" s="4"/>
      <c r="G133" s="4"/>
      <c r="H133" s="4"/>
      <c r="I133" s="90" t="n"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customFormat="false" ht="15.75" hidden="false" customHeight="true" outlineLevel="0" collapsed="false">
      <c r="A134" s="54" t="s">
        <v>50</v>
      </c>
      <c r="B134" s="54"/>
      <c r="C134" s="54"/>
      <c r="D134" s="54"/>
      <c r="E134" s="54"/>
      <c r="F134" s="54"/>
      <c r="G134" s="54"/>
      <c r="H134" s="54"/>
      <c r="I134" s="95" t="n">
        <f aca="false">SUM(I130:I133)</f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customFormat="false" ht="8.25" hidden="false" customHeight="true" outlineLevel="0" collapsed="false">
      <c r="A135" s="116"/>
      <c r="B135" s="116"/>
      <c r="C135" s="116"/>
      <c r="D135" s="116"/>
      <c r="E135" s="116"/>
      <c r="F135" s="116"/>
      <c r="G135" s="116"/>
      <c r="H135" s="116"/>
      <c r="I135" s="1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customFormat="false" ht="14.25" hidden="false" customHeight="true" outlineLevel="0" collapsed="false">
      <c r="A136" s="117" t="s">
        <v>138</v>
      </c>
      <c r="B136" s="117"/>
      <c r="C136" s="117"/>
      <c r="D136" s="117"/>
      <c r="E136" s="117"/>
      <c r="F136" s="117"/>
      <c r="G136" s="117"/>
      <c r="H136" s="117"/>
      <c r="I136" s="11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customFormat="false" ht="8.25" hidden="false" customHeight="true" outlineLevel="0" collapsed="false">
      <c r="A137" s="118"/>
      <c r="B137" s="119"/>
      <c r="C137" s="119"/>
      <c r="D137" s="119"/>
      <c r="E137" s="119"/>
      <c r="F137" s="119"/>
      <c r="G137" s="119"/>
      <c r="H137" s="119"/>
      <c r="I137" s="12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customFormat="false" ht="29.25" hidden="false" customHeight="true" outlineLevel="0" collapsed="false">
      <c r="A138" s="48" t="s">
        <v>139</v>
      </c>
      <c r="B138" s="48"/>
      <c r="C138" s="48"/>
      <c r="D138" s="48"/>
      <c r="E138" s="48"/>
      <c r="F138" s="48"/>
      <c r="G138" s="48"/>
      <c r="H138" s="48"/>
      <c r="I138" s="4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customFormat="false" ht="32.25" hidden="false" customHeight="true" outlineLevel="0" collapsed="false">
      <c r="A139" s="75" t="n">
        <v>6</v>
      </c>
      <c r="B139" s="75" t="s">
        <v>140</v>
      </c>
      <c r="C139" s="75"/>
      <c r="D139" s="75"/>
      <c r="E139" s="75"/>
      <c r="F139" s="75"/>
      <c r="G139" s="75"/>
      <c r="H139" s="36" t="s">
        <v>64</v>
      </c>
      <c r="I139" s="121" t="s">
        <v>141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customFormat="false" ht="47.25" hidden="false" customHeight="true" outlineLevel="0" collapsed="false">
      <c r="A140" s="27" t="s">
        <v>142</v>
      </c>
      <c r="B140" s="27"/>
      <c r="C140" s="27"/>
      <c r="D140" s="27"/>
      <c r="E140" s="27"/>
      <c r="F140" s="27"/>
      <c r="G140" s="27"/>
      <c r="H140" s="122" t="s">
        <v>84</v>
      </c>
      <c r="I140" s="123" t="n">
        <f aca="false">SUM(I37+I88+I97+I126+I134)</f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customFormat="false" ht="15.75" hidden="false" customHeight="true" outlineLevel="0" collapsed="false">
      <c r="A141" s="124" t="s">
        <v>7</v>
      </c>
      <c r="B141" s="48" t="s">
        <v>143</v>
      </c>
      <c r="C141" s="48"/>
      <c r="D141" s="48"/>
      <c r="E141" s="48"/>
      <c r="F141" s="48"/>
      <c r="G141" s="48"/>
      <c r="H141" s="62" t="n">
        <v>0.05</v>
      </c>
      <c r="I141" s="63" t="n">
        <f aca="false">ROUND(H141*I140,2)</f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customFormat="false" ht="48" hidden="false" customHeight="true" outlineLevel="0" collapsed="false">
      <c r="A142" s="27" t="s">
        <v>144</v>
      </c>
      <c r="B142" s="27"/>
      <c r="C142" s="27"/>
      <c r="D142" s="27"/>
      <c r="E142" s="27"/>
      <c r="F142" s="27"/>
      <c r="G142" s="27"/>
      <c r="H142" s="125" t="s">
        <v>84</v>
      </c>
      <c r="I142" s="123" t="n">
        <f aca="false">SUM(I37+I88+I97+I126+I134+I141)</f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customFormat="false" ht="15.75" hidden="false" customHeight="true" outlineLevel="0" collapsed="false">
      <c r="A143" s="124" t="s">
        <v>10</v>
      </c>
      <c r="B143" s="48" t="s">
        <v>145</v>
      </c>
      <c r="C143" s="48"/>
      <c r="D143" s="48"/>
      <c r="E143" s="48"/>
      <c r="F143" s="48"/>
      <c r="G143" s="48"/>
      <c r="H143" s="62" t="n">
        <v>0.0679</v>
      </c>
      <c r="I143" s="63" t="n">
        <f aca="false">ROUND(H143*I142,2)</f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customFormat="false" ht="49.5" hidden="false" customHeight="true" outlineLevel="0" collapsed="false">
      <c r="A144" s="27" t="s">
        <v>146</v>
      </c>
      <c r="B144" s="27"/>
      <c r="C144" s="27"/>
      <c r="D144" s="27"/>
      <c r="E144" s="27"/>
      <c r="F144" s="27"/>
      <c r="G144" s="27"/>
      <c r="H144" s="125" t="s">
        <v>84</v>
      </c>
      <c r="I144" s="123" t="n">
        <f aca="false">SUM(I140+I141+I143)</f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customFormat="false" ht="15.75" hidden="false" customHeight="true" outlineLevel="0" collapsed="false">
      <c r="A145" s="124" t="s">
        <v>13</v>
      </c>
      <c r="B145" s="48" t="s">
        <v>147</v>
      </c>
      <c r="C145" s="48"/>
      <c r="D145" s="48"/>
      <c r="E145" s="48"/>
      <c r="F145" s="48"/>
      <c r="G145" s="48"/>
      <c r="H145" s="39" t="s">
        <v>84</v>
      </c>
      <c r="I145" s="79" t="s">
        <v>84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customFormat="false" ht="15.75" hidden="false" customHeight="true" outlineLevel="0" collapsed="false">
      <c r="A146" s="52"/>
      <c r="B146" s="48" t="s">
        <v>148</v>
      </c>
      <c r="C146" s="48"/>
      <c r="D146" s="48"/>
      <c r="E146" s="48"/>
      <c r="F146" s="48"/>
      <c r="G146" s="48"/>
      <c r="H146" s="39" t="s">
        <v>84</v>
      </c>
      <c r="I146" s="79" t="s">
        <v>84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customFormat="false" ht="17.25" hidden="false" customHeight="true" outlineLevel="0" collapsed="false">
      <c r="A147" s="52"/>
      <c r="B147" s="126" t="s">
        <v>149</v>
      </c>
      <c r="C147" s="126"/>
      <c r="D147" s="126"/>
      <c r="E147" s="126"/>
      <c r="F147" s="126"/>
      <c r="G147" s="126"/>
      <c r="H147" s="127" t="n">
        <v>0.076</v>
      </c>
      <c r="I147" s="63" t="n">
        <f aca="false">ROUND(($I$144/(1-$H$156))*H147,2)</f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customFormat="false" ht="16.5" hidden="false" customHeight="true" outlineLevel="0" collapsed="false">
      <c r="A148" s="52"/>
      <c r="B148" s="126" t="s">
        <v>150</v>
      </c>
      <c r="C148" s="126"/>
      <c r="D148" s="126"/>
      <c r="E148" s="126"/>
      <c r="F148" s="126"/>
      <c r="G148" s="126"/>
      <c r="H148" s="127" t="n">
        <v>0.0165</v>
      </c>
      <c r="I148" s="63" t="n">
        <f aca="false">ROUND(($I$144/(1-$H$156))*H148,2)</f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customFormat="false" ht="27" hidden="false" customHeight="true" outlineLevel="0" collapsed="false">
      <c r="A149" s="52"/>
      <c r="B149" s="34" t="s">
        <v>151</v>
      </c>
      <c r="C149" s="34"/>
      <c r="D149" s="34"/>
      <c r="E149" s="34"/>
      <c r="F149" s="34"/>
      <c r="G149" s="34"/>
      <c r="H149" s="128" t="s">
        <v>84</v>
      </c>
      <c r="I149" s="79" t="s">
        <v>84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customFormat="false" ht="27" hidden="false" customHeight="true" outlineLevel="0" collapsed="false">
      <c r="A150" s="52"/>
      <c r="B150" s="34" t="s">
        <v>152</v>
      </c>
      <c r="C150" s="34"/>
      <c r="D150" s="34"/>
      <c r="E150" s="34"/>
      <c r="F150" s="34"/>
      <c r="G150" s="34"/>
      <c r="H150" s="128" t="s">
        <v>84</v>
      </c>
      <c r="I150" s="79" t="s">
        <v>84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customFormat="false" ht="18" hidden="false" customHeight="true" outlineLevel="0" collapsed="false">
      <c r="A151" s="52"/>
      <c r="B151" s="129" t="s">
        <v>153</v>
      </c>
      <c r="C151" s="129"/>
      <c r="D151" s="129"/>
      <c r="E151" s="129"/>
      <c r="F151" s="129"/>
      <c r="G151" s="129"/>
      <c r="H151" s="128" t="s">
        <v>84</v>
      </c>
      <c r="I151" s="79" t="s">
        <v>84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customFormat="false" ht="18" hidden="false" customHeight="true" outlineLevel="0" collapsed="false">
      <c r="A152" s="52"/>
      <c r="B152" s="130" t="s">
        <v>154</v>
      </c>
      <c r="C152" s="130"/>
      <c r="D152" s="130"/>
      <c r="E152" s="130"/>
      <c r="F152" s="130"/>
      <c r="G152" s="130"/>
      <c r="H152" s="128" t="s">
        <v>84</v>
      </c>
      <c r="I152" s="79" t="s">
        <v>84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customFormat="false" ht="14.25" hidden="false" customHeight="true" outlineLevel="0" collapsed="false">
      <c r="A153" s="52"/>
      <c r="B153" s="34" t="s">
        <v>155</v>
      </c>
      <c r="C153" s="34"/>
      <c r="D153" s="34"/>
      <c r="E153" s="34"/>
      <c r="F153" s="34"/>
      <c r="G153" s="34"/>
      <c r="H153" s="127" t="n">
        <v>0.03</v>
      </c>
      <c r="I153" s="63" t="n">
        <f aca="false">ROUND(($I$144/(1-$H$156))*H153,2)</f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customFormat="false" ht="15.75" hidden="false" customHeight="true" outlineLevel="0" collapsed="false">
      <c r="A154" s="54" t="s">
        <v>59</v>
      </c>
      <c r="B154" s="54"/>
      <c r="C154" s="54"/>
      <c r="D154" s="54"/>
      <c r="E154" s="54"/>
      <c r="F154" s="54"/>
      <c r="G154" s="54"/>
      <c r="H154" s="54"/>
      <c r="I154" s="69" t="n">
        <f aca="false">SUM(I141+I143+I147+I148+I153)</f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customFormat="false" ht="6.75" hidden="false" customHeight="true" outlineLevel="0" collapsed="false">
      <c r="A155" s="115"/>
      <c r="B155" s="115"/>
      <c r="C155" s="115"/>
      <c r="D155" s="115"/>
      <c r="E155" s="115"/>
      <c r="F155" s="115"/>
      <c r="G155" s="115"/>
      <c r="H155" s="115"/>
      <c r="I155" s="11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customFormat="false" ht="15.75" hidden="false" customHeight="true" outlineLevel="0" collapsed="false">
      <c r="A156" s="30" t="s">
        <v>156</v>
      </c>
      <c r="B156" s="30"/>
      <c r="C156" s="30"/>
      <c r="D156" s="30"/>
      <c r="E156" s="30"/>
      <c r="F156" s="30"/>
      <c r="G156" s="30"/>
      <c r="H156" s="131" t="n">
        <f aca="false">SUM(H147:H153)</f>
        <v>0.1225</v>
      </c>
      <c r="I156" s="123" t="n">
        <f aca="false">SUM(I147:I153)</f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customFormat="false" ht="12.75" hidden="false" customHeight="true" outlineLevel="0" collapsed="false">
      <c r="A157" s="132" t="s">
        <v>157</v>
      </c>
      <c r="B157" s="132"/>
      <c r="C157" s="133" t="s">
        <v>158</v>
      </c>
      <c r="D157" s="133"/>
      <c r="E157" s="133"/>
      <c r="F157" s="133"/>
      <c r="G157" s="133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customFormat="false" ht="12" hidden="false" customHeight="true" outlineLevel="0" collapsed="false">
      <c r="A158" s="132"/>
      <c r="B158" s="132"/>
      <c r="C158" s="133" t="s">
        <v>159</v>
      </c>
      <c r="D158" s="133"/>
      <c r="E158" s="133"/>
      <c r="F158" s="133"/>
      <c r="G158" s="133"/>
      <c r="H158" s="133"/>
      <c r="I158" s="1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customFormat="false" ht="13.5" hidden="false" customHeight="true" outlineLevel="0" collapsed="false">
      <c r="A159" s="132"/>
      <c r="B159" s="132"/>
      <c r="C159" s="134" t="s">
        <v>160</v>
      </c>
      <c r="D159" s="134"/>
      <c r="E159" s="134"/>
      <c r="F159" s="134"/>
      <c r="G159" s="134"/>
      <c r="H159" s="134"/>
      <c r="I159" s="13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customFormat="false" ht="6.75" hidden="false" customHeight="true" outlineLevel="0" collapsed="false">
      <c r="A160" s="135"/>
      <c r="B160" s="135"/>
      <c r="C160" s="135"/>
      <c r="D160" s="135"/>
      <c r="E160" s="135"/>
      <c r="F160" s="135"/>
      <c r="G160" s="135"/>
      <c r="H160" s="135"/>
      <c r="I160" s="13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customFormat="false" ht="25.5" hidden="false" customHeight="true" outlineLevel="0" collapsed="false">
      <c r="A161" s="32" t="s">
        <v>161</v>
      </c>
      <c r="B161" s="32"/>
      <c r="C161" s="32"/>
      <c r="D161" s="32"/>
      <c r="E161" s="32"/>
      <c r="F161" s="32"/>
      <c r="G161" s="32"/>
      <c r="H161" s="32"/>
      <c r="I161" s="3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customFormat="false" ht="5.25" hidden="false" customHeight="true" outlineLevel="0" collapsed="false">
      <c r="A162" s="115"/>
      <c r="B162" s="115"/>
      <c r="C162" s="115"/>
      <c r="D162" s="115"/>
      <c r="E162" s="115"/>
      <c r="F162" s="115"/>
      <c r="G162" s="115"/>
      <c r="H162" s="115"/>
      <c r="I162" s="11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customFormat="false" ht="30" hidden="false" customHeight="true" outlineLevel="0" collapsed="false">
      <c r="A163" s="136" t="s">
        <v>162</v>
      </c>
      <c r="B163" s="136"/>
      <c r="C163" s="136"/>
      <c r="D163" s="136"/>
      <c r="E163" s="136"/>
      <c r="F163" s="136"/>
      <c r="G163" s="136"/>
      <c r="H163" s="136"/>
      <c r="I163" s="13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customFormat="false" ht="14.25" hidden="false" customHeight="true" outlineLevel="0" collapsed="false">
      <c r="A164" s="6" t="s">
        <v>163</v>
      </c>
      <c r="B164" s="6"/>
      <c r="C164" s="6"/>
      <c r="D164" s="6"/>
      <c r="E164" s="6"/>
      <c r="F164" s="6"/>
      <c r="G164" s="6"/>
      <c r="H164" s="6"/>
      <c r="I164" s="10" t="s">
        <v>56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customFormat="false" ht="14.25" hidden="false" customHeight="true" outlineLevel="0" collapsed="false">
      <c r="A165" s="137" t="s">
        <v>7</v>
      </c>
      <c r="B165" s="138" t="s">
        <v>164</v>
      </c>
      <c r="C165" s="138"/>
      <c r="D165" s="138"/>
      <c r="E165" s="138"/>
      <c r="F165" s="138"/>
      <c r="G165" s="138"/>
      <c r="H165" s="138"/>
      <c r="I165" s="90" t="n">
        <f aca="false">I37</f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customFormat="false" ht="14.25" hidden="false" customHeight="true" outlineLevel="0" collapsed="false">
      <c r="A166" s="137" t="s">
        <v>10</v>
      </c>
      <c r="B166" s="138" t="s">
        <v>52</v>
      </c>
      <c r="C166" s="138"/>
      <c r="D166" s="138"/>
      <c r="E166" s="138"/>
      <c r="F166" s="138"/>
      <c r="G166" s="138"/>
      <c r="H166" s="138"/>
      <c r="I166" s="90" t="n">
        <f aca="false">I88</f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customFormat="false" ht="14.25" hidden="false" customHeight="true" outlineLevel="0" collapsed="false">
      <c r="A167" s="137" t="s">
        <v>13</v>
      </c>
      <c r="B167" s="138" t="s">
        <v>165</v>
      </c>
      <c r="C167" s="138"/>
      <c r="D167" s="138"/>
      <c r="E167" s="138"/>
      <c r="F167" s="138"/>
      <c r="G167" s="138"/>
      <c r="H167" s="138"/>
      <c r="I167" s="90" t="n">
        <f aca="false">I97</f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customFormat="false" ht="14.25" hidden="false" customHeight="true" outlineLevel="0" collapsed="false">
      <c r="A168" s="137" t="s">
        <v>16</v>
      </c>
      <c r="B168" s="138" t="s">
        <v>166</v>
      </c>
      <c r="C168" s="138"/>
      <c r="D168" s="138"/>
      <c r="E168" s="138"/>
      <c r="F168" s="138"/>
      <c r="G168" s="138"/>
      <c r="H168" s="138"/>
      <c r="I168" s="90" t="n">
        <f aca="false">I126</f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customFormat="false" ht="14.25" hidden="false" customHeight="true" outlineLevel="0" collapsed="false">
      <c r="A169" s="137" t="s">
        <v>46</v>
      </c>
      <c r="B169" s="138" t="s">
        <v>167</v>
      </c>
      <c r="C169" s="138"/>
      <c r="D169" s="138"/>
      <c r="E169" s="138"/>
      <c r="F169" s="138"/>
      <c r="G169" s="138"/>
      <c r="H169" s="138"/>
      <c r="I169" s="90" t="n">
        <f aca="false">I134</f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customFormat="false" ht="14.25" hidden="false" customHeight="true" outlineLevel="0" collapsed="false">
      <c r="A170" s="139" t="s">
        <v>168</v>
      </c>
      <c r="B170" s="139"/>
      <c r="C170" s="139"/>
      <c r="D170" s="139"/>
      <c r="E170" s="139"/>
      <c r="F170" s="139"/>
      <c r="G170" s="139"/>
      <c r="H170" s="139"/>
      <c r="I170" s="95" t="n">
        <f aca="false">ROUND(SUM(I165:I169),2)</f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customFormat="false" ht="14.25" hidden="false" customHeight="true" outlineLevel="0" collapsed="false">
      <c r="A171" s="140" t="s">
        <v>48</v>
      </c>
      <c r="B171" s="138" t="s">
        <v>169</v>
      </c>
      <c r="C171" s="138"/>
      <c r="D171" s="138"/>
      <c r="E171" s="138"/>
      <c r="F171" s="138"/>
      <c r="G171" s="138"/>
      <c r="H171" s="138"/>
      <c r="I171" s="90" t="n">
        <f aca="false">I154</f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customFormat="false" ht="14.25" hidden="false" customHeight="true" outlineLevel="0" collapsed="false">
      <c r="A172" s="139" t="s">
        <v>170</v>
      </c>
      <c r="B172" s="139"/>
      <c r="C172" s="139"/>
      <c r="D172" s="139"/>
      <c r="E172" s="139"/>
      <c r="F172" s="139"/>
      <c r="G172" s="139"/>
      <c r="H172" s="139"/>
      <c r="I172" s="95" t="n">
        <f aca="false">SUM(I170:I171)</f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customFormat="false" ht="30.75" hidden="true" customHeight="true" outlineLevel="0" collapsed="false">
      <c r="A173" s="141" t="s">
        <v>171</v>
      </c>
      <c r="B173" s="141"/>
      <c r="C173" s="141"/>
      <c r="D173" s="141"/>
      <c r="E173" s="141"/>
      <c r="F173" s="141"/>
      <c r="G173" s="141"/>
      <c r="H173" s="141"/>
      <c r="I173" s="14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customFormat="false" ht="29.25" hidden="true" customHeight="true" outlineLevel="0" collapsed="false">
      <c r="A174" s="142" t="s">
        <v>172</v>
      </c>
      <c r="B174" s="142"/>
      <c r="C174" s="142"/>
      <c r="D174" s="142"/>
      <c r="E174" s="142"/>
      <c r="F174" s="142"/>
      <c r="G174" s="142"/>
      <c r="H174" s="142"/>
      <c r="I174" s="14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customFormat="false" ht="63" hidden="true" customHeight="true" outlineLevel="0" collapsed="false">
      <c r="A175" s="143" t="s">
        <v>173</v>
      </c>
      <c r="B175" s="143"/>
      <c r="C175" s="144" t="s">
        <v>174</v>
      </c>
      <c r="D175" s="144"/>
      <c r="E175" s="145" t="s">
        <v>175</v>
      </c>
      <c r="F175" s="144" t="s">
        <v>176</v>
      </c>
      <c r="G175" s="144"/>
      <c r="H175" s="144" t="s">
        <v>177</v>
      </c>
      <c r="I175" s="144" t="s">
        <v>178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customFormat="false" ht="14.25" hidden="true" customHeight="true" outlineLevel="0" collapsed="false">
      <c r="A176" s="146" t="s">
        <v>179</v>
      </c>
      <c r="B176" s="146"/>
      <c r="C176" s="147" t="s">
        <v>180</v>
      </c>
      <c r="D176" s="147"/>
      <c r="E176" s="148"/>
      <c r="F176" s="147" t="s">
        <v>180</v>
      </c>
      <c r="G176" s="147"/>
      <c r="H176" s="149"/>
      <c r="I176" s="147" t="s">
        <v>180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customFormat="false" ht="15.75" hidden="true" customHeight="true" outlineLevel="0" collapsed="false">
      <c r="A177" s="146" t="s">
        <v>181</v>
      </c>
      <c r="B177" s="146"/>
      <c r="C177" s="147" t="s">
        <v>180</v>
      </c>
      <c r="D177" s="147"/>
      <c r="E177" s="148"/>
      <c r="F177" s="147" t="s">
        <v>180</v>
      </c>
      <c r="G177" s="147"/>
      <c r="H177" s="149"/>
      <c r="I177" s="147" t="s">
        <v>180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customFormat="false" ht="12.75" hidden="true" customHeight="true" outlineLevel="0" collapsed="false">
      <c r="A178" s="146" t="s">
        <v>182</v>
      </c>
      <c r="B178" s="146"/>
      <c r="C178" s="147" t="s">
        <v>180</v>
      </c>
      <c r="D178" s="147"/>
      <c r="E178" s="147"/>
      <c r="F178" s="147" t="s">
        <v>180</v>
      </c>
      <c r="G178" s="147"/>
      <c r="H178" s="147"/>
      <c r="I178" s="147" t="s">
        <v>180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customFormat="false" ht="12.75" hidden="true" customHeight="true" outlineLevel="0" collapsed="false">
      <c r="A179" s="150" t="s">
        <v>183</v>
      </c>
      <c r="B179" s="150"/>
      <c r="C179" s="150"/>
      <c r="D179" s="150"/>
      <c r="E179" s="150"/>
      <c r="F179" s="150"/>
      <c r="G179" s="150"/>
      <c r="H179" s="150"/>
      <c r="I179" s="14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customFormat="false" ht="9" hidden="true" customHeight="true" outlineLevel="0" collapsed="false">
      <c r="A180" s="151"/>
      <c r="B180" s="151"/>
      <c r="C180" s="151"/>
      <c r="D180" s="151"/>
      <c r="E180" s="151"/>
      <c r="F180" s="151"/>
      <c r="G180" s="151"/>
      <c r="H180" s="151"/>
      <c r="I180" s="15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customFormat="false" ht="25.5" hidden="true" customHeight="true" outlineLevel="0" collapsed="false">
      <c r="A181" s="142" t="s">
        <v>184</v>
      </c>
      <c r="B181" s="142"/>
      <c r="C181" s="142"/>
      <c r="D181" s="142"/>
      <c r="E181" s="142"/>
      <c r="F181" s="142"/>
      <c r="G181" s="142"/>
      <c r="H181" s="142"/>
      <c r="I181" s="14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customFormat="false" ht="21.75" hidden="true" customHeight="true" outlineLevel="0" collapsed="false">
      <c r="A182" s="152" t="s">
        <v>185</v>
      </c>
      <c r="B182" s="152"/>
      <c r="C182" s="152"/>
      <c r="D182" s="152"/>
      <c r="E182" s="152"/>
      <c r="F182" s="152"/>
      <c r="G182" s="152"/>
      <c r="H182" s="152"/>
      <c r="I182" s="15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customFormat="false" ht="18" hidden="true" customHeight="true" outlineLevel="0" collapsed="false">
      <c r="A183" s="144" t="s">
        <v>186</v>
      </c>
      <c r="B183" s="144"/>
      <c r="C183" s="144"/>
      <c r="D183" s="144"/>
      <c r="E183" s="144"/>
      <c r="F183" s="144"/>
      <c r="G183" s="144"/>
      <c r="H183" s="144"/>
      <c r="I183" s="143" t="s">
        <v>187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customFormat="false" ht="12.75" hidden="true" customHeight="true" outlineLevel="0" collapsed="false">
      <c r="A184" s="146" t="s">
        <v>188</v>
      </c>
      <c r="B184" s="146"/>
      <c r="C184" s="146"/>
      <c r="D184" s="146"/>
      <c r="E184" s="146"/>
      <c r="F184" s="146"/>
      <c r="G184" s="146"/>
      <c r="H184" s="146"/>
      <c r="I184" s="14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customFormat="false" ht="12.75" hidden="true" customHeight="true" outlineLevel="0" collapsed="false">
      <c r="A185" s="146" t="s">
        <v>189</v>
      </c>
      <c r="B185" s="146"/>
      <c r="C185" s="146"/>
      <c r="D185" s="146"/>
      <c r="E185" s="146"/>
      <c r="F185" s="146"/>
      <c r="G185" s="146"/>
      <c r="H185" s="146"/>
      <c r="I185" s="14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customFormat="false" ht="27" hidden="true" customHeight="true" outlineLevel="0" collapsed="false">
      <c r="A186" s="153" t="s">
        <v>190</v>
      </c>
      <c r="B186" s="153"/>
      <c r="C186" s="153"/>
      <c r="D186" s="153"/>
      <c r="E186" s="153"/>
      <c r="F186" s="153"/>
      <c r="G186" s="153"/>
      <c r="H186" s="153"/>
      <c r="I186" s="14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customFormat="false" ht="6.75" hidden="true" customHeight="true" outlineLevel="0" collapsed="false">
      <c r="A187" s="154"/>
      <c r="B187" s="154"/>
      <c r="C187" s="154"/>
      <c r="D187" s="154"/>
      <c r="E187" s="154"/>
      <c r="F187" s="154"/>
      <c r="G187" s="154"/>
      <c r="H187" s="154"/>
      <c r="I187" s="15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customFormat="false" ht="15.75" hidden="true" customHeight="true" outlineLevel="0" collapsed="false">
      <c r="A188" s="146" t="s">
        <v>191</v>
      </c>
      <c r="B188" s="146"/>
      <c r="C188" s="146"/>
      <c r="D188" s="146"/>
      <c r="E188" s="146"/>
      <c r="F188" s="146"/>
      <c r="G188" s="146"/>
      <c r="H188" s="146"/>
      <c r="I188" s="14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customFormat="false" ht="7.5" hidden="true" customHeight="true" outlineLevel="0" collapsed="false">
      <c r="A189" s="155"/>
      <c r="B189" s="155"/>
      <c r="C189" s="155"/>
      <c r="D189" s="155"/>
      <c r="E189" s="155"/>
      <c r="F189" s="155"/>
      <c r="G189" s="155"/>
      <c r="H189" s="155"/>
      <c r="I189" s="15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customFormat="false" ht="14.25" hidden="true" customHeight="true" outlineLevel="0" collapsed="false">
      <c r="A190" s="156"/>
      <c r="B190" s="156"/>
      <c r="C190" s="156"/>
      <c r="D190" s="156"/>
      <c r="E190" s="156"/>
      <c r="F190" s="156"/>
      <c r="G190" s="156"/>
      <c r="H190" s="157"/>
      <c r="I190" s="158"/>
      <c r="J190" s="16"/>
      <c r="K190" s="159"/>
      <c r="L190" s="16"/>
      <c r="M190" s="16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customFormat="false" ht="12.75" hidden="false" customHeight="true" outlineLevel="0" collapsed="false">
      <c r="A191" s="161"/>
      <c r="B191" s="161"/>
      <c r="C191" s="161"/>
      <c r="D191" s="161"/>
      <c r="E191" s="161"/>
      <c r="F191" s="161"/>
      <c r="G191" s="161"/>
      <c r="H191" s="161"/>
      <c r="I191" s="16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customFormat="false" ht="6.75" hidden="false" customHeight="true" outlineLevel="0" collapsed="false">
      <c r="A192" s="162"/>
      <c r="B192" s="162"/>
      <c r="C192" s="162"/>
      <c r="D192" s="162"/>
      <c r="E192" s="162"/>
      <c r="F192" s="162"/>
      <c r="G192" s="162"/>
      <c r="H192" s="162"/>
      <c r="I192" s="16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customFormat="false" ht="18" hidden="false" customHeight="true" outlineLevel="0" collapsed="false">
      <c r="A193" s="163" t="s">
        <v>192</v>
      </c>
      <c r="B193" s="163"/>
      <c r="C193" s="163"/>
      <c r="D193" s="163"/>
      <c r="E193" s="163"/>
      <c r="F193" s="163"/>
      <c r="G193" s="164" t="n">
        <f aca="false">ROUND(I172*G13,2)</f>
        <v>0</v>
      </c>
      <c r="H193" s="164"/>
      <c r="I193" s="16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customFormat="false" ht="8.25" hidden="false" customHeight="true" outlineLevel="0" collapsed="false">
      <c r="A194" s="165"/>
      <c r="B194" s="165"/>
      <c r="C194" s="165"/>
      <c r="D194" s="165"/>
      <c r="E194" s="165"/>
      <c r="F194" s="165"/>
      <c r="G194" s="165"/>
      <c r="H194" s="165"/>
      <c r="I194" s="16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customFormat="false" ht="19.5" hidden="false" customHeight="true" outlineLevel="0" collapsed="false">
      <c r="A195" s="163" t="s">
        <v>193</v>
      </c>
      <c r="B195" s="163"/>
      <c r="C195" s="163"/>
      <c r="D195" s="163"/>
      <c r="E195" s="163"/>
      <c r="F195" s="163"/>
      <c r="G195" s="166" t="n">
        <f aca="false">H10</f>
        <v>60</v>
      </c>
      <c r="H195" s="166"/>
      <c r="I195" s="16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customFormat="false" ht="8.25" hidden="false" customHeight="true" outlineLevel="0" collapsed="false">
      <c r="A196" s="167"/>
      <c r="B196" s="167"/>
      <c r="C196" s="167"/>
      <c r="D196" s="167"/>
      <c r="E196" s="167"/>
      <c r="F196" s="167"/>
      <c r="G196" s="167"/>
      <c r="H196" s="167"/>
      <c r="I196" s="16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customFormat="false" ht="31.5" hidden="false" customHeight="true" outlineLevel="0" collapsed="false">
      <c r="A197" s="163" t="s">
        <v>194</v>
      </c>
      <c r="B197" s="163"/>
      <c r="C197" s="163"/>
      <c r="D197" s="163"/>
      <c r="E197" s="163"/>
      <c r="F197" s="163"/>
      <c r="G197" s="168" t="n">
        <f aca="false">ROUND(G193*G195,2)</f>
        <v>0</v>
      </c>
      <c r="H197" s="168"/>
      <c r="I197" s="16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customFormat="false" ht="8.25" hidden="false" customHeight="true" outlineLevel="0" collapsed="false">
      <c r="A198" s="89"/>
      <c r="B198" s="89"/>
      <c r="C198" s="89"/>
      <c r="D198" s="89"/>
      <c r="E198" s="89"/>
      <c r="F198" s="89"/>
      <c r="G198" s="89"/>
      <c r="H198" s="89"/>
      <c r="I198" s="8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customFormat="false" ht="15.75" hidden="false" customHeight="true" outlineLevel="0" collapsed="false">
      <c r="A199" s="169" t="s">
        <v>195</v>
      </c>
      <c r="B199" s="169"/>
      <c r="C199" s="169"/>
      <c r="D199" s="169"/>
      <c r="E199" s="169"/>
      <c r="F199" s="169"/>
      <c r="G199" s="169"/>
      <c r="H199" s="169"/>
      <c r="I199" s="16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customFormat="false" ht="12" hidden="false" customHeight="true" outlineLevel="0" collapsed="false">
      <c r="A200" s="170" t="s">
        <v>196</v>
      </c>
      <c r="B200" s="170"/>
      <c r="C200" s="170"/>
      <c r="D200" s="170"/>
      <c r="E200" s="170"/>
      <c r="F200" s="170"/>
      <c r="G200" s="170"/>
      <c r="H200" s="10" t="s">
        <v>197</v>
      </c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customFormat="false" ht="12" hidden="false" customHeight="true" outlineLevel="0" collapsed="false">
      <c r="A201" s="170"/>
      <c r="B201" s="170"/>
      <c r="C201" s="170"/>
      <c r="D201" s="170"/>
      <c r="E201" s="170"/>
      <c r="F201" s="170"/>
      <c r="G201" s="170"/>
      <c r="H201" s="10"/>
      <c r="I201" s="1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customFormat="false" ht="12.75" hidden="false" customHeight="true" outlineLevel="0" collapsed="false">
      <c r="A202" s="171" t="str">
        <f aca="false">H19</f>
        <v>Motorista</v>
      </c>
      <c r="B202" s="171"/>
      <c r="C202" s="171"/>
      <c r="D202" s="171"/>
      <c r="E202" s="171"/>
      <c r="F202" s="171"/>
      <c r="G202" s="171"/>
      <c r="H202" s="26" t="n">
        <v>1</v>
      </c>
      <c r="I202" s="2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customFormat="false" ht="12.75" hidden="true" customHeight="true" outlineLevel="0" collapsed="false">
      <c r="A203" s="172" t="s">
        <v>198</v>
      </c>
      <c r="B203" s="172"/>
      <c r="C203" s="172"/>
      <c r="D203" s="172"/>
      <c r="E203" s="172"/>
      <c r="F203" s="172"/>
      <c r="G203" s="172"/>
      <c r="H203" s="173"/>
      <c r="I203" s="17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customFormat="false" ht="12.75" hidden="false" customHeight="true" outlineLevel="0" collapsed="false">
      <c r="A204" s="174"/>
      <c r="B204" s="174"/>
      <c r="C204" s="174"/>
      <c r="D204" s="174"/>
      <c r="E204" s="174"/>
      <c r="F204" s="174"/>
      <c r="G204" s="174"/>
      <c r="H204" s="174"/>
      <c r="I204" s="17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customFormat="false" ht="9" hidden="false" customHeight="true" outlineLevel="0" collapsed="false">
      <c r="A205" s="175"/>
      <c r="B205" s="175"/>
      <c r="C205" s="175"/>
      <c r="D205" s="175"/>
      <c r="E205" s="175"/>
      <c r="F205" s="175"/>
      <c r="G205" s="175"/>
      <c r="H205" s="175"/>
      <c r="I205" s="17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customFormat="false" ht="12" hidden="true" customHeight="true" outlineLevel="0" collapsed="false">
      <c r="A206" s="175"/>
      <c r="B206" s="175"/>
      <c r="C206" s="175"/>
      <c r="D206" s="175"/>
      <c r="E206" s="175"/>
      <c r="F206" s="175"/>
      <c r="G206" s="175"/>
      <c r="H206" s="175"/>
      <c r="I206" s="17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customFormat="false" ht="17.25" hidden="true" customHeight="true" outlineLevel="0" collapsed="false">
      <c r="A207" s="169" t="s">
        <v>199</v>
      </c>
      <c r="B207" s="169"/>
      <c r="C207" s="169"/>
      <c r="D207" s="169"/>
      <c r="E207" s="169"/>
      <c r="F207" s="169"/>
      <c r="G207" s="169"/>
      <c r="H207" s="169"/>
      <c r="I207" s="16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customFormat="false" ht="12.75" hidden="true" customHeight="true" outlineLevel="0" collapsed="false">
      <c r="A208" s="10" t="s">
        <v>200</v>
      </c>
      <c r="B208" s="10"/>
      <c r="C208" s="10"/>
      <c r="D208" s="10"/>
      <c r="E208" s="10"/>
      <c r="F208" s="10"/>
      <c r="G208" s="10"/>
      <c r="H208" s="10" t="s">
        <v>201</v>
      </c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customFormat="false" ht="14.25" hidden="true" customHeight="true" outlineLevel="0" collapsed="false">
      <c r="A209" s="176"/>
      <c r="B209" s="176"/>
      <c r="C209" s="176"/>
      <c r="D209" s="176"/>
      <c r="E209" s="176"/>
      <c r="F209" s="176"/>
      <c r="G209" s="176"/>
      <c r="H209" s="7"/>
      <c r="I209" s="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customFormat="false" ht="12.75" hidden="true" customHeight="true" outlineLevel="0" collapsed="false">
      <c r="A210" s="177"/>
      <c r="B210" s="177"/>
      <c r="C210" s="177"/>
      <c r="D210" s="177"/>
      <c r="E210" s="177"/>
      <c r="F210" s="177"/>
      <c r="G210" s="177"/>
      <c r="H210" s="7"/>
      <c r="I210" s="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customFormat="false" ht="12.75" hidden="true" customHeight="true" outlineLevel="0" collapsed="false">
      <c r="A211" s="174"/>
      <c r="B211" s="174"/>
      <c r="C211" s="174"/>
      <c r="D211" s="174"/>
      <c r="E211" s="174"/>
      <c r="F211" s="174"/>
      <c r="G211" s="174"/>
      <c r="H211" s="7"/>
      <c r="I211" s="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customFormat="false" ht="12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customFormat="false" ht="15.8" hidden="false" customHeight="true" outlineLevel="0" collapsed="false">
      <c r="A213" s="178" t="s">
        <v>202</v>
      </c>
      <c r="B213" s="178"/>
      <c r="C213" s="178"/>
      <c r="D213" s="178"/>
      <c r="E213" s="178"/>
      <c r="F213" s="178"/>
      <c r="G213" s="178"/>
      <c r="H213" s="178"/>
      <c r="I213" s="17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customFormat="false" ht="25.35" hidden="false" customHeight="true" outlineLevel="0" collapsed="false">
      <c r="A214" s="179" t="s">
        <v>186</v>
      </c>
      <c r="B214" s="179"/>
      <c r="C214" s="179"/>
      <c r="D214" s="179"/>
      <c r="E214" s="180" t="s">
        <v>180</v>
      </c>
      <c r="F214" s="180"/>
      <c r="G214" s="180" t="s">
        <v>203</v>
      </c>
      <c r="H214" s="180" t="s">
        <v>204</v>
      </c>
      <c r="I214" s="181" t="s">
        <v>205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customFormat="false" ht="12" hidden="false" customHeight="true" outlineLevel="0" collapsed="false">
      <c r="A215" s="179" t="s">
        <v>206</v>
      </c>
      <c r="B215" s="179"/>
      <c r="C215" s="179"/>
      <c r="D215" s="179"/>
      <c r="E215" s="182" t="n">
        <v>0</v>
      </c>
      <c r="F215" s="182"/>
      <c r="G215" s="183" t="n">
        <v>3</v>
      </c>
      <c r="H215" s="182" t="n">
        <f aca="false">E215*G215</f>
        <v>0</v>
      </c>
      <c r="I215" s="184" t="n">
        <f aca="false">H215</f>
        <v>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customFormat="false" ht="12" hidden="false" customHeight="true" outlineLevel="0" collapsed="false">
      <c r="A216" s="179" t="s">
        <v>143</v>
      </c>
      <c r="B216" s="179"/>
      <c r="C216" s="179"/>
      <c r="D216" s="179"/>
      <c r="E216" s="185" t="n">
        <f aca="false">$H$117</f>
        <v>0</v>
      </c>
      <c r="F216" s="185"/>
      <c r="G216" s="183"/>
      <c r="H216" s="182" t="n">
        <f aca="false">H215*E216</f>
        <v>0</v>
      </c>
      <c r="I216" s="184" t="n">
        <f aca="false">I215+H216</f>
        <v>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customFormat="false" ht="12" hidden="false" customHeight="true" outlineLevel="0" collapsed="false">
      <c r="A217" s="179" t="s">
        <v>207</v>
      </c>
      <c r="B217" s="179"/>
      <c r="C217" s="179"/>
      <c r="D217" s="179"/>
      <c r="E217" s="185" t="n">
        <f aca="false">$H$132</f>
        <v>0</v>
      </c>
      <c r="F217" s="185"/>
      <c r="G217" s="183"/>
      <c r="H217" s="182" t="n">
        <f aca="false">I217*E217</f>
        <v>0</v>
      </c>
      <c r="I217" s="184" t="n">
        <f aca="false">I216/(1-E217)</f>
        <v>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customFormat="false" ht="12" hidden="false" customHeight="true" outlineLevel="0" collapsed="false">
      <c r="A218" s="186"/>
      <c r="B218" s="186"/>
      <c r="C218" s="186"/>
      <c r="D218" s="186"/>
      <c r="E218" s="186"/>
      <c r="F218" s="186"/>
      <c r="G218" s="186"/>
      <c r="H218" s="186"/>
      <c r="I218" s="18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customFormat="false" ht="12" hidden="false" customHeight="true" outlineLevel="0" collapsed="false">
      <c r="A219" s="179" t="s">
        <v>208</v>
      </c>
      <c r="B219" s="179"/>
      <c r="C219" s="179"/>
      <c r="D219" s="179"/>
      <c r="E219" s="182" t="n">
        <v>0</v>
      </c>
      <c r="F219" s="182"/>
      <c r="G219" s="183" t="n">
        <v>12</v>
      </c>
      <c r="H219" s="182" t="n">
        <f aca="false">E219*G219</f>
        <v>0</v>
      </c>
      <c r="I219" s="184" t="n">
        <f aca="false">G219*E219</f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customFormat="false" ht="12" hidden="false" customHeight="true" outlineLevel="0" collapsed="false">
      <c r="A220" s="179" t="s">
        <v>143</v>
      </c>
      <c r="B220" s="179"/>
      <c r="C220" s="179"/>
      <c r="D220" s="179"/>
      <c r="E220" s="185" t="n">
        <f aca="false">$H$117</f>
        <v>0</v>
      </c>
      <c r="F220" s="185"/>
      <c r="G220" s="183"/>
      <c r="H220" s="182" t="n">
        <f aca="false">H219*E220</f>
        <v>0</v>
      </c>
      <c r="I220" s="184" t="n">
        <f aca="false">I219+H220</f>
        <v>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customFormat="false" ht="12" hidden="false" customHeight="true" outlineLevel="0" collapsed="false">
      <c r="A221" s="179" t="s">
        <v>207</v>
      </c>
      <c r="B221" s="179"/>
      <c r="C221" s="179"/>
      <c r="D221" s="179"/>
      <c r="E221" s="185" t="n">
        <f aca="false">$H$132</f>
        <v>0</v>
      </c>
      <c r="F221" s="185"/>
      <c r="G221" s="183"/>
      <c r="H221" s="182" t="n">
        <f aca="false">I221*E221</f>
        <v>0</v>
      </c>
      <c r="I221" s="184" t="n">
        <f aca="false">I220/(1-E221)</f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customFormat="false" ht="17" hidden="false" customHeight="false" outlineLevel="0" collapsed="false">
      <c r="A222" s="187" t="s">
        <v>209</v>
      </c>
      <c r="B222" s="187"/>
      <c r="C222" s="187"/>
      <c r="D222" s="187"/>
      <c r="E222" s="187"/>
      <c r="F222" s="187"/>
      <c r="G222" s="188" t="n">
        <f aca="false">I217+I221</f>
        <v>0</v>
      </c>
      <c r="H222" s="188"/>
      <c r="I222" s="18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customFormat="false" ht="12" hidden="false" customHeight="true" outlineLevel="0" collapsed="false">
      <c r="A223" s="189" t="s">
        <v>210</v>
      </c>
      <c r="B223" s="189"/>
      <c r="C223" s="189"/>
      <c r="D223" s="189"/>
      <c r="E223" s="189"/>
      <c r="F223" s="189"/>
      <c r="G223" s="189"/>
      <c r="H223" s="189"/>
      <c r="I223" s="18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customFormat="false" ht="12" hidden="false" customHeight="true" outlineLevel="0" collapsed="false">
      <c r="A224" s="190"/>
      <c r="B224" s="191"/>
      <c r="C224" s="191"/>
      <c r="D224" s="191"/>
      <c r="E224" s="191"/>
      <c r="F224" s="191"/>
      <c r="G224" s="192"/>
      <c r="H224" s="192"/>
      <c r="I224" s="19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customFormat="false" ht="19.35" hidden="false" customHeight="true" outlineLevel="0" collapsed="false">
      <c r="A225" s="194" t="s">
        <v>211</v>
      </c>
      <c r="B225" s="194"/>
      <c r="C225" s="194"/>
      <c r="D225" s="194"/>
      <c r="E225" s="194"/>
      <c r="F225" s="194"/>
      <c r="G225" s="195" t="n">
        <f aca="false">$G$222+$G$193</f>
        <v>0</v>
      </c>
      <c r="H225" s="195"/>
      <c r="I225" s="19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customFormat="false" ht="19.35" hidden="false" customHeight="false" outlineLevel="0" collapsed="false">
      <c r="A226" s="196"/>
      <c r="B226" s="196"/>
      <c r="C226" s="196"/>
      <c r="D226" s="196"/>
      <c r="E226" s="196"/>
      <c r="F226" s="196"/>
      <c r="G226" s="196"/>
      <c r="H226" s="196"/>
      <c r="I226" s="19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customFormat="false" ht="19.35" hidden="false" customHeight="true" outlineLevel="0" collapsed="false">
      <c r="A227" s="194" t="s">
        <v>193</v>
      </c>
      <c r="B227" s="194"/>
      <c r="C227" s="194"/>
      <c r="D227" s="194"/>
      <c r="E227" s="194"/>
      <c r="F227" s="194"/>
      <c r="G227" s="197" t="n">
        <v>60</v>
      </c>
      <c r="H227" s="197"/>
      <c r="I227" s="19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customFormat="false" ht="19.35" hidden="false" customHeight="false" outlineLevel="0" collapsed="false">
      <c r="A228" s="198"/>
      <c r="B228" s="198"/>
      <c r="C228" s="198"/>
      <c r="D228" s="198"/>
      <c r="E228" s="198"/>
      <c r="F228" s="198"/>
      <c r="G228" s="198"/>
      <c r="H228" s="198"/>
      <c r="I228" s="19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customFormat="false" ht="29.85" hidden="false" customHeight="true" outlineLevel="0" collapsed="false">
      <c r="A229" s="199" t="s">
        <v>212</v>
      </c>
      <c r="B229" s="199"/>
      <c r="C229" s="199"/>
      <c r="D229" s="199"/>
      <c r="E229" s="199"/>
      <c r="F229" s="199"/>
      <c r="G229" s="200" t="n">
        <f aca="false">$G$225*$G$227</f>
        <v>0</v>
      </c>
      <c r="H229" s="200"/>
      <c r="I229" s="20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customFormat="false" ht="12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customFormat="false" ht="12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customFormat="false" ht="12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customFormat="false" ht="12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customFormat="false" ht="12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customFormat="false" ht="12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customFormat="false" ht="12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customFormat="false" ht="12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customFormat="false" ht="12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customFormat="false" ht="12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customFormat="false" ht="12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customFormat="false" ht="12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customFormat="false" ht="12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customFormat="false" ht="12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customFormat="false" ht="12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customFormat="false" ht="12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customFormat="false" ht="12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customFormat="false" ht="12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customFormat="false" ht="12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customFormat="false" ht="12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customFormat="false" ht="12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customFormat="false" ht="12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customFormat="false" ht="12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customFormat="false" ht="12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customFormat="false" ht="12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customFormat="false" ht="12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customFormat="false" ht="12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customFormat="false" ht="12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customFormat="false" ht="12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customFormat="false" ht="12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customFormat="false" ht="12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customFormat="false" ht="12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customFormat="false" ht="12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customFormat="false" ht="12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customFormat="false" ht="12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customFormat="false" ht="12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customFormat="false" ht="12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customFormat="false" ht="12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customFormat="false" ht="12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customFormat="false" ht="12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customFormat="false" ht="12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customFormat="false" ht="12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customFormat="false" ht="12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customFormat="false" ht="12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customFormat="false" ht="12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customFormat="false" ht="12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customFormat="false" ht="12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customFormat="false" ht="12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customFormat="false" ht="12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customFormat="false" ht="12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customFormat="false" ht="12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customFormat="false" ht="12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customFormat="false" ht="12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customFormat="false" ht="12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customFormat="false" ht="12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customFormat="false" ht="12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customFormat="false" ht="12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customFormat="false" ht="12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customFormat="false" ht="12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customFormat="false" ht="12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customFormat="false" ht="12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customFormat="false" ht="12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customFormat="false" ht="12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customFormat="false" ht="12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customFormat="false" ht="12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customFormat="false" ht="12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customFormat="false" ht="12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customFormat="false" ht="12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customFormat="false" ht="12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customFormat="false" ht="12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customFormat="false" ht="12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customFormat="false" ht="12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customFormat="false" ht="12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customFormat="false" ht="12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customFormat="false" ht="12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customFormat="false" ht="12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customFormat="false" ht="12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customFormat="false" ht="12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customFormat="false" ht="12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customFormat="false" ht="12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customFormat="false" ht="12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customFormat="false" ht="12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customFormat="false" ht="12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customFormat="false" ht="12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customFormat="false" ht="12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customFormat="false" ht="12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customFormat="false" ht="12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customFormat="false" ht="12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customFormat="false" ht="12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customFormat="false" ht="12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customFormat="false" ht="12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customFormat="false" ht="12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customFormat="false" ht="12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customFormat="false" ht="12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customFormat="false" ht="12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customFormat="false" ht="12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customFormat="false" ht="12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customFormat="false" ht="12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customFormat="false" ht="12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customFormat="false" ht="12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customFormat="false" ht="12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customFormat="false" ht="12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customFormat="false" ht="12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customFormat="false" ht="12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customFormat="false" ht="12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customFormat="false" ht="12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customFormat="false" ht="12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customFormat="false" ht="12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customFormat="false" ht="12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customFormat="false" ht="12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customFormat="false" ht="12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customFormat="false" ht="12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customFormat="false" ht="12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customFormat="false" ht="12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customFormat="false" ht="12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customFormat="false" ht="12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customFormat="false" ht="12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customFormat="false" ht="12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customFormat="false" ht="12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customFormat="false" ht="12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customFormat="false" ht="12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customFormat="false" ht="12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customFormat="false" ht="12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customFormat="false" ht="12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customFormat="false" ht="12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customFormat="false" ht="12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customFormat="false" ht="12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customFormat="false" ht="12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customFormat="false" ht="12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customFormat="false" ht="12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customFormat="false" ht="12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customFormat="false" ht="12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customFormat="false" ht="12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customFormat="false" ht="12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customFormat="false" ht="12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customFormat="false" ht="12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customFormat="false" ht="12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customFormat="false" ht="12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customFormat="false" ht="12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customFormat="false" ht="12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customFormat="false" ht="12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customFormat="false" ht="12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customFormat="false" ht="12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customFormat="false" ht="12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customFormat="false" ht="12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customFormat="false" ht="12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customFormat="false" ht="12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customFormat="false" ht="12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customFormat="false" ht="12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customFormat="false" ht="12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customFormat="false" ht="12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customFormat="false" ht="12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customFormat="false" ht="12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customFormat="false" ht="12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customFormat="false" ht="12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customFormat="false" ht="12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customFormat="false" ht="12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customFormat="false" ht="12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customFormat="false" ht="12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customFormat="false" ht="12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customFormat="false" ht="12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customFormat="false" ht="12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customFormat="false" ht="12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customFormat="false" ht="12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customFormat="false" ht="12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customFormat="false" ht="12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customFormat="false" ht="12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customFormat="false" ht="12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customFormat="false" ht="12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customFormat="false" ht="12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customFormat="false" ht="12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customFormat="false" ht="12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customFormat="false" ht="12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customFormat="false" ht="12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customFormat="false" ht="12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customFormat="false" ht="12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customFormat="false" ht="12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customFormat="false" ht="12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customFormat="false" ht="12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customFormat="false" ht="12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customFormat="false" ht="12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customFormat="false" ht="12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customFormat="false" ht="12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customFormat="false" ht="12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customFormat="false" ht="12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customFormat="false" ht="12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customFormat="false" ht="12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customFormat="false" ht="12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customFormat="false" ht="12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customFormat="false" ht="12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customFormat="false" ht="12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customFormat="false" ht="12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customFormat="false" ht="12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customFormat="false" ht="12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customFormat="false" ht="12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customFormat="false" ht="12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customFormat="false" ht="12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customFormat="false" ht="12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customFormat="false" ht="12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customFormat="false" ht="12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customFormat="false" ht="12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customFormat="false" ht="12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customFormat="false" ht="12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customFormat="false" ht="12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customFormat="false" ht="12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customFormat="false" ht="12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customFormat="false" ht="12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customFormat="false" ht="12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customFormat="false" ht="12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customFormat="false" ht="12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customFormat="false" ht="12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customFormat="false" ht="12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customFormat="false" ht="12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customFormat="false" ht="12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customFormat="false" ht="12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customFormat="false" ht="12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customFormat="false" ht="12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customFormat="false" ht="12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customFormat="false" ht="12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customFormat="false" ht="12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customFormat="false" ht="12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customFormat="false" ht="12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customFormat="false" ht="12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customFormat="false" ht="12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customFormat="false" ht="12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customFormat="false" ht="12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customFormat="false" ht="12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customFormat="false" ht="12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customFormat="false" ht="12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customFormat="false" ht="12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customFormat="false" ht="12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customFormat="false" ht="12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customFormat="false" ht="12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customFormat="false" ht="12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customFormat="false" ht="12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customFormat="false" ht="12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customFormat="false" ht="12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customFormat="false" ht="12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customFormat="false" ht="12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customFormat="false" ht="12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customFormat="false" ht="12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customFormat="false" ht="12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customFormat="false" ht="12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customFormat="false" ht="12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customFormat="false" ht="12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customFormat="false" ht="12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customFormat="false" ht="12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customFormat="false" ht="12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customFormat="false" ht="12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customFormat="false" ht="12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customFormat="false" ht="12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customFormat="false" ht="12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customFormat="false" ht="12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customFormat="false" ht="12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customFormat="false" ht="12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customFormat="false" ht="12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customFormat="false" ht="12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customFormat="false" ht="12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customFormat="false" ht="12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customFormat="false" ht="12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customFormat="false" ht="12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customFormat="false" ht="12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customFormat="false" ht="12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customFormat="false" ht="12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customFormat="false" ht="12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customFormat="false" ht="12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customFormat="false" ht="12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customFormat="false" ht="12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customFormat="false" ht="12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customFormat="false" ht="12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customFormat="false" ht="12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customFormat="false" ht="12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customFormat="false" ht="12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customFormat="false" ht="12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customFormat="false" ht="12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customFormat="false" ht="12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customFormat="false" ht="12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customFormat="false" ht="12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customFormat="false" ht="12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customFormat="false" ht="12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customFormat="false" ht="12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customFormat="false" ht="12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customFormat="false" ht="12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customFormat="false" ht="12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customFormat="false" ht="12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customFormat="false" ht="12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customFormat="false" ht="12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customFormat="false" ht="12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customFormat="false" ht="12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customFormat="false" ht="12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customFormat="false" ht="12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customFormat="false" ht="12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customFormat="false" ht="12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customFormat="false" ht="12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customFormat="false" ht="12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customFormat="false" ht="12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customFormat="false" ht="12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customFormat="false" ht="12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customFormat="false" ht="12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customFormat="false" ht="12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customFormat="false" ht="12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customFormat="false" ht="12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customFormat="false" ht="12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customFormat="false" ht="12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customFormat="false" ht="12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customFormat="false" ht="12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customFormat="false" ht="12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customFormat="false" ht="12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customFormat="false" ht="12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customFormat="false" ht="12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customFormat="false" ht="12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customFormat="false" ht="12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customFormat="false" ht="12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customFormat="false" ht="12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customFormat="false" ht="12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customFormat="false" ht="12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customFormat="false" ht="12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customFormat="false" ht="12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customFormat="false" ht="12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customFormat="false" ht="12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customFormat="false" ht="12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customFormat="false" ht="12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customFormat="false" ht="12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customFormat="false" ht="12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customFormat="false" ht="12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customFormat="false" ht="12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customFormat="false" ht="12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customFormat="false" ht="12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customFormat="false" ht="12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customFormat="false" ht="12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customFormat="false" ht="12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customFormat="false" ht="12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customFormat="false" ht="12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customFormat="false" ht="12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customFormat="false" ht="12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customFormat="false" ht="12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customFormat="false" ht="12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customFormat="false" ht="12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customFormat="false" ht="12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customFormat="false" ht="12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customFormat="false" ht="12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customFormat="false" ht="12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customFormat="false" ht="12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customFormat="false" ht="12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customFormat="false" ht="12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customFormat="false" ht="12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customFormat="false" ht="12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customFormat="false" ht="12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customFormat="false" ht="12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customFormat="false" ht="12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customFormat="false" ht="12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customFormat="false" ht="12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customFormat="false" ht="12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customFormat="false" ht="12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customFormat="false" ht="12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customFormat="false" ht="12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customFormat="false" ht="12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customFormat="false" ht="12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customFormat="false" ht="12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customFormat="false" ht="12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customFormat="false" ht="12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customFormat="false" ht="12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customFormat="false" ht="12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customFormat="false" ht="12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customFormat="false" ht="12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customFormat="false" ht="12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customFormat="false" ht="12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customFormat="false" ht="12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customFormat="false" ht="12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customFormat="false" ht="12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customFormat="false" ht="12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customFormat="false" ht="12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customFormat="false" ht="12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customFormat="false" ht="12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customFormat="false" ht="12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customFormat="false" ht="12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customFormat="false" ht="12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customFormat="false" ht="12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customFormat="false" ht="12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customFormat="false" ht="12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customFormat="false" ht="12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customFormat="false" ht="12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customFormat="false" ht="12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customFormat="false" ht="12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customFormat="false" ht="12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customFormat="false" ht="12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customFormat="false" ht="12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customFormat="false" ht="12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customFormat="false" ht="12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customFormat="false" ht="12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customFormat="false" ht="12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customFormat="false" ht="12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customFormat="false" ht="12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customFormat="false" ht="12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customFormat="false" ht="12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customFormat="false" ht="12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customFormat="false" ht="12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customFormat="false" ht="12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customFormat="false" ht="12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customFormat="false" ht="12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customFormat="false" ht="12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customFormat="false" ht="12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customFormat="false" ht="12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customFormat="false" ht="12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customFormat="false" ht="12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customFormat="false" ht="12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customFormat="false" ht="12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customFormat="false" ht="12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customFormat="false" ht="12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customFormat="false" ht="12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customFormat="false" ht="12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customFormat="false" ht="12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customFormat="false" ht="12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customFormat="false" ht="12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customFormat="false" ht="12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customFormat="false" ht="12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customFormat="false" ht="12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customFormat="false" ht="12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customFormat="false" ht="12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customFormat="false" ht="12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customFormat="false" ht="12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customFormat="false" ht="12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customFormat="false" ht="12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customFormat="false" ht="12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customFormat="false" ht="12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customFormat="false" ht="12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customFormat="false" ht="12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customFormat="false" ht="12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customFormat="false" ht="12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customFormat="false" ht="12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customFormat="false" ht="12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customFormat="false" ht="12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customFormat="false" ht="12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customFormat="false" ht="12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customFormat="false" ht="12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customFormat="false" ht="12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customFormat="false" ht="12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customFormat="false" ht="12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customFormat="false" ht="12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customFormat="false" ht="12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customFormat="false" ht="12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customFormat="false" ht="12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customFormat="false" ht="12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customFormat="false" ht="12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customFormat="false" ht="12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customFormat="false" ht="12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customFormat="false" ht="12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customFormat="false" ht="12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customFormat="false" ht="12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customFormat="false" ht="12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customFormat="false" ht="12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customFormat="false" ht="12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customFormat="false" ht="12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customFormat="false" ht="12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customFormat="false" ht="12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customFormat="false" ht="12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customFormat="false" ht="12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customFormat="false" ht="12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customFormat="false" ht="12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customFormat="false" ht="12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customFormat="false" ht="12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customFormat="false" ht="12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customFormat="false" ht="12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customFormat="false" ht="12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customFormat="false" ht="12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customFormat="false" ht="12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customFormat="false" ht="12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customFormat="false" ht="12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customFormat="false" ht="12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customFormat="false" ht="12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customFormat="false" ht="12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customFormat="false" ht="12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customFormat="false" ht="12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customFormat="false" ht="12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customFormat="false" ht="12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customFormat="false" ht="12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customFormat="false" ht="12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customFormat="false" ht="12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customFormat="false" ht="12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customFormat="false" ht="12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customFormat="false" ht="12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customFormat="false" ht="12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customFormat="false" ht="12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customFormat="false" ht="12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customFormat="false" ht="12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customFormat="false" ht="12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customFormat="false" ht="12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customFormat="false" ht="12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customFormat="false" ht="12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customFormat="false" ht="12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customFormat="false" ht="12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customFormat="false" ht="12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customFormat="false" ht="12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customFormat="false" ht="12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customFormat="false" ht="12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customFormat="false" ht="12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customFormat="false" ht="12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customFormat="false" ht="12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customFormat="false" ht="12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customFormat="false" ht="12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customFormat="false" ht="12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customFormat="false" ht="12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customFormat="false" ht="12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customFormat="false" ht="12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customFormat="false" ht="12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customFormat="false" ht="12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customFormat="false" ht="12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customFormat="false" ht="12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customFormat="false" ht="12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customFormat="false" ht="12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customFormat="false" ht="12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customFormat="false" ht="12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customFormat="false" ht="12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customFormat="false" ht="12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customFormat="false" ht="12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customFormat="false" ht="12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customFormat="false" ht="12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customFormat="false" ht="12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customFormat="false" ht="12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customFormat="false" ht="12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customFormat="false" ht="12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customFormat="false" ht="12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customFormat="false" ht="12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customFormat="false" ht="12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customFormat="false" ht="12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customFormat="false" ht="12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customFormat="false" ht="12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customFormat="false" ht="12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customFormat="false" ht="12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customFormat="false" ht="12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customFormat="false" ht="12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customFormat="false" ht="12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customFormat="false" ht="12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customFormat="false" ht="12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customFormat="false" ht="12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customFormat="false" ht="12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customFormat="false" ht="12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customFormat="false" ht="12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customFormat="false" ht="12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customFormat="false" ht="12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customFormat="false" ht="12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customFormat="false" ht="12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customFormat="false" ht="12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customFormat="false" ht="12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customFormat="false" ht="12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customFormat="false" ht="12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customFormat="false" ht="12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customFormat="false" ht="12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customFormat="false" ht="12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customFormat="false" ht="12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customFormat="false" ht="12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customFormat="false" ht="12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customFormat="false" ht="12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customFormat="false" ht="12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customFormat="false" ht="12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customFormat="false" ht="12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customFormat="false" ht="12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customFormat="false" ht="12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customFormat="false" ht="12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customFormat="false" ht="12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customFormat="false" ht="12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customFormat="false" ht="12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customFormat="false" ht="12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customFormat="false" ht="12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customFormat="false" ht="12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customFormat="false" ht="12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customFormat="false" ht="12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customFormat="false" ht="12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customFormat="false" ht="12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customFormat="false" ht="12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customFormat="false" ht="12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customFormat="false" ht="12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customFormat="false" ht="12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customFormat="false" ht="12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customFormat="false" ht="12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customFormat="false" ht="12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customFormat="false" ht="12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customFormat="false" ht="12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customFormat="false" ht="12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customFormat="false" ht="12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customFormat="false" ht="12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customFormat="false" ht="12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customFormat="false" ht="12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customFormat="false" ht="12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customFormat="false" ht="12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customFormat="false" ht="12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customFormat="false" ht="12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customFormat="false" ht="12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customFormat="false" ht="12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customFormat="false" ht="12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customFormat="false" ht="12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customFormat="false" ht="12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customFormat="false" ht="12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customFormat="false" ht="12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customFormat="false" ht="12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customFormat="false" ht="12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customFormat="false" ht="12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customFormat="false" ht="12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customFormat="false" ht="12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0"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D12"/>
    <mergeCell ref="E12:F12"/>
    <mergeCell ref="G12:I12"/>
    <mergeCell ref="A13:D13"/>
    <mergeCell ref="E13:F13"/>
    <mergeCell ref="G13:I13"/>
    <mergeCell ref="A14:I14"/>
    <mergeCell ref="A15:I15"/>
    <mergeCell ref="A16:I16"/>
    <mergeCell ref="A17:I17"/>
    <mergeCell ref="A18:I18"/>
    <mergeCell ref="J18:P18"/>
    <mergeCell ref="Q18:X18"/>
    <mergeCell ref="Y18:AC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A29:I29"/>
    <mergeCell ref="B30:G30"/>
    <mergeCell ref="B31:H31"/>
    <mergeCell ref="B32:G32"/>
    <mergeCell ref="B33:G33"/>
    <mergeCell ref="B34:H34"/>
    <mergeCell ref="B35:H35"/>
    <mergeCell ref="B36:H36"/>
    <mergeCell ref="A37:H37"/>
    <mergeCell ref="A38:I38"/>
    <mergeCell ref="A39:I39"/>
    <mergeCell ref="A40:I40"/>
    <mergeCell ref="A41:I41"/>
    <mergeCell ref="A42:I42"/>
    <mergeCell ref="B43:H43"/>
    <mergeCell ref="B44:G44"/>
    <mergeCell ref="B45:G45"/>
    <mergeCell ref="A46:H46"/>
    <mergeCell ref="A47:I47"/>
    <mergeCell ref="A48:I48"/>
    <mergeCell ref="A49:I49"/>
    <mergeCell ref="A50:I50"/>
    <mergeCell ref="B51:G51"/>
    <mergeCell ref="B52:G52"/>
    <mergeCell ref="B53:G53"/>
    <mergeCell ref="B54:C54"/>
    <mergeCell ref="B55:G55"/>
    <mergeCell ref="B56:G56"/>
    <mergeCell ref="B57:G57"/>
    <mergeCell ref="B58:G58"/>
    <mergeCell ref="B59:G59"/>
    <mergeCell ref="A60:G60"/>
    <mergeCell ref="A62:I62"/>
    <mergeCell ref="A63:I63"/>
    <mergeCell ref="A64:I64"/>
    <mergeCell ref="B65:H65"/>
    <mergeCell ref="B66:H66"/>
    <mergeCell ref="B67:G67"/>
    <mergeCell ref="B68:G68"/>
    <mergeCell ref="B69:G69"/>
    <mergeCell ref="B70:G70"/>
    <mergeCell ref="B71:H71"/>
    <mergeCell ref="B72:G72"/>
    <mergeCell ref="B73:G73"/>
    <mergeCell ref="B74:G74"/>
    <mergeCell ref="B75:H75"/>
    <mergeCell ref="B76:H76"/>
    <mergeCell ref="B77:H77"/>
    <mergeCell ref="B78:H78"/>
    <mergeCell ref="B79:H79"/>
    <mergeCell ref="A80:I80"/>
    <mergeCell ref="A81:I81"/>
    <mergeCell ref="A82:I82"/>
    <mergeCell ref="A83:I83"/>
    <mergeCell ref="B84:H84"/>
    <mergeCell ref="B85:H85"/>
    <mergeCell ref="B86:H86"/>
    <mergeCell ref="B87:H87"/>
    <mergeCell ref="A88:H88"/>
    <mergeCell ref="A89:I89"/>
    <mergeCell ref="A90:I90"/>
    <mergeCell ref="B91:H91"/>
    <mergeCell ref="B92:H92"/>
    <mergeCell ref="B93:H93"/>
    <mergeCell ref="B94:H94"/>
    <mergeCell ref="B95:H95"/>
    <mergeCell ref="B96:G96"/>
    <mergeCell ref="A97:H97"/>
    <mergeCell ref="A98:I98"/>
    <mergeCell ref="A99:I99"/>
    <mergeCell ref="A100:I100"/>
    <mergeCell ref="A101:I101"/>
    <mergeCell ref="A102:I102"/>
    <mergeCell ref="A103:I103"/>
    <mergeCell ref="A104:I104"/>
    <mergeCell ref="A106:I106"/>
    <mergeCell ref="A107:I107"/>
    <mergeCell ref="B108:H108"/>
    <mergeCell ref="B109:F109"/>
    <mergeCell ref="B110:H110"/>
    <mergeCell ref="B111:H111"/>
    <mergeCell ref="B112:H112"/>
    <mergeCell ref="B113:H113"/>
    <mergeCell ref="B114:H114"/>
    <mergeCell ref="A115:H115"/>
    <mergeCell ref="A116:I116"/>
    <mergeCell ref="A117:I117"/>
    <mergeCell ref="B118:H118"/>
    <mergeCell ref="B119:H119"/>
    <mergeCell ref="A120:H120"/>
    <mergeCell ref="A121:I121"/>
    <mergeCell ref="A122:I122"/>
    <mergeCell ref="B123:H123"/>
    <mergeCell ref="B124:H124"/>
    <mergeCell ref="B125:H125"/>
    <mergeCell ref="A126:H126"/>
    <mergeCell ref="A127:I127"/>
    <mergeCell ref="A128:I128"/>
    <mergeCell ref="B129:H129"/>
    <mergeCell ref="B130:H130"/>
    <mergeCell ref="B131:H131"/>
    <mergeCell ref="B132:H132"/>
    <mergeCell ref="B133:H133"/>
    <mergeCell ref="A134:H134"/>
    <mergeCell ref="A135:I135"/>
    <mergeCell ref="A136:I136"/>
    <mergeCell ref="A138:I138"/>
    <mergeCell ref="B139:G139"/>
    <mergeCell ref="A140:G140"/>
    <mergeCell ref="B141:G141"/>
    <mergeCell ref="A142:G142"/>
    <mergeCell ref="B143:G143"/>
    <mergeCell ref="A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A154:H154"/>
    <mergeCell ref="A155:I155"/>
    <mergeCell ref="A156:G156"/>
    <mergeCell ref="A157:B159"/>
    <mergeCell ref="C157:I157"/>
    <mergeCell ref="C158:I158"/>
    <mergeCell ref="C159:I159"/>
    <mergeCell ref="A160:I160"/>
    <mergeCell ref="A161:I161"/>
    <mergeCell ref="A162:I162"/>
    <mergeCell ref="A163:I163"/>
    <mergeCell ref="A164:H164"/>
    <mergeCell ref="B165:H165"/>
    <mergeCell ref="B166:H166"/>
    <mergeCell ref="B167:H167"/>
    <mergeCell ref="B168:H168"/>
    <mergeCell ref="B169:H169"/>
    <mergeCell ref="A170:H170"/>
    <mergeCell ref="B171:H171"/>
    <mergeCell ref="A172:H172"/>
    <mergeCell ref="A173:I173"/>
    <mergeCell ref="A174:I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179:H179"/>
    <mergeCell ref="A180:I180"/>
    <mergeCell ref="A181:I181"/>
    <mergeCell ref="A182:I182"/>
    <mergeCell ref="A183:H183"/>
    <mergeCell ref="A184:H184"/>
    <mergeCell ref="A185:H185"/>
    <mergeCell ref="A186:H186"/>
    <mergeCell ref="A187:I187"/>
    <mergeCell ref="A188:I188"/>
    <mergeCell ref="A189:I189"/>
    <mergeCell ref="A191:I191"/>
    <mergeCell ref="A192:I192"/>
    <mergeCell ref="A193:F193"/>
    <mergeCell ref="G193:I193"/>
    <mergeCell ref="A194:I194"/>
    <mergeCell ref="A195:F195"/>
    <mergeCell ref="G195:I195"/>
    <mergeCell ref="A196:I196"/>
    <mergeCell ref="A197:F197"/>
    <mergeCell ref="G197:I197"/>
    <mergeCell ref="A198:I198"/>
    <mergeCell ref="A199:I199"/>
    <mergeCell ref="A200:G201"/>
    <mergeCell ref="H200:I201"/>
    <mergeCell ref="A202:G202"/>
    <mergeCell ref="H202:I202"/>
    <mergeCell ref="A203:G203"/>
    <mergeCell ref="H203:I203"/>
    <mergeCell ref="A204:I204"/>
    <mergeCell ref="A205:I206"/>
    <mergeCell ref="A207:I207"/>
    <mergeCell ref="A208:G208"/>
    <mergeCell ref="H208:I208"/>
    <mergeCell ref="A209:G209"/>
    <mergeCell ref="H209:I209"/>
    <mergeCell ref="A210:G210"/>
    <mergeCell ref="H210:I210"/>
    <mergeCell ref="A211:G211"/>
    <mergeCell ref="H211:I211"/>
    <mergeCell ref="A213:I213"/>
    <mergeCell ref="A214:D214"/>
    <mergeCell ref="E214:F214"/>
    <mergeCell ref="A215:D215"/>
    <mergeCell ref="E215:F215"/>
    <mergeCell ref="A216:D216"/>
    <mergeCell ref="E216:F216"/>
    <mergeCell ref="A217:D217"/>
    <mergeCell ref="E217:F217"/>
    <mergeCell ref="A218:I218"/>
    <mergeCell ref="A219:D219"/>
    <mergeCell ref="E219:F219"/>
    <mergeCell ref="A220:D220"/>
    <mergeCell ref="E220:F220"/>
    <mergeCell ref="A221:D221"/>
    <mergeCell ref="E221:F221"/>
    <mergeCell ref="A222:F222"/>
    <mergeCell ref="G222:I222"/>
    <mergeCell ref="A223:I223"/>
    <mergeCell ref="A225:F225"/>
    <mergeCell ref="G225:I225"/>
    <mergeCell ref="A226:I226"/>
    <mergeCell ref="A227:F227"/>
    <mergeCell ref="G227:I227"/>
    <mergeCell ref="A228:I228"/>
    <mergeCell ref="A229:F229"/>
    <mergeCell ref="G229:I229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2022-09-29T20:32:04Z</dcterms:created>
  <dc:creator>Flavio Werle de Camargo</dc:creator>
  <dc:description/>
  <dc:language>pt-BR</dc:language>
  <cp:lastModifiedBy/>
  <dcterms:modified xsi:type="dcterms:W3CDTF">2023-07-18T13:45:23Z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