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 Equipamentos" sheetId="1" r:id="rId4"/>
    <sheet state="visible" name="Mapa Comparativo preços" sheetId="2" r:id="rId5"/>
  </sheets>
  <definedNames/>
  <calcPr/>
  <extLst>
    <ext uri="GoogleSheetsCustomDataVersion2">
      <go:sheetsCustomData xmlns:go="http://customooxmlschemas.google.com/" r:id="rId6" roundtripDataChecksum="FftqOzRF0oSBcEC65880LjzYs4Vl9ZNSiFjRj8OqLYU="/>
    </ext>
  </extLst>
</workbook>
</file>

<file path=xl/sharedStrings.xml><?xml version="1.0" encoding="utf-8"?>
<sst xmlns="http://schemas.openxmlformats.org/spreadsheetml/2006/main" count="128" uniqueCount="57">
  <si>
    <t>EQUIPAMENTOS, UNIFORMES E EPIs ALOCADOS NA EXECUÇÃO CONTRATUAL</t>
  </si>
  <si>
    <t>INSUMOS DIURNO</t>
  </si>
  <si>
    <t>Especificação dos Materiais/Equipamentos</t>
  </si>
  <si>
    <t>Item</t>
  </si>
  <si>
    <t>Descrição</t>
  </si>
  <si>
    <t>Unidade</t>
  </si>
  <si>
    <t xml:space="preserve">Quantidade 
Disponibilizar
</t>
  </si>
  <si>
    <t>Vida Útil
(Meses)</t>
  </si>
  <si>
    <t xml:space="preserve">Quantidade
Total
Anual
</t>
  </si>
  <si>
    <t>Valor
Unitário
(média dos 3 
orçamentos)</t>
  </si>
  <si>
    <t>Custo Anual 
Anual</t>
  </si>
  <si>
    <t>Bastão controle de rondas (com pilhas) e software</t>
  </si>
  <si>
    <t>Un</t>
  </si>
  <si>
    <t xml:space="preserve">Capa de chuva </t>
  </si>
  <si>
    <t xml:space="preserve">Capa de colete </t>
  </si>
  <si>
    <t>Cartuchos de Munição calibre 38 – novas, com identificação do fabricante e procedência legal</t>
  </si>
  <si>
    <t>-</t>
  </si>
  <si>
    <t xml:space="preserve">Cinto com coldre e baleiro </t>
  </si>
  <si>
    <t>Cofre  pequeno com capacidade para armazenar os revolveres e munições</t>
  </si>
  <si>
    <t xml:space="preserve">Lanterna Recarregável </t>
  </si>
  <si>
    <t xml:space="preserve">Livro de Ocorrências </t>
  </si>
  <si>
    <t xml:space="preserve">Nobreak para Relógio Ponto Eletrônico Digital </t>
  </si>
  <si>
    <t xml:space="preserve">Placa Colete balístico Nível II-A </t>
  </si>
  <si>
    <t>Rádio portatil recarregavel digital com capacidade de até 4km, entrada e saída de audio</t>
  </si>
  <si>
    <t>Relógio Ponto Eletrônico Digital e Biométrico com software homologado</t>
  </si>
  <si>
    <t xml:space="preserve">Revólver calibre 38 – 5 tiros – novo, com os devidos registros nos órgãos competentes </t>
  </si>
  <si>
    <t>TOTAL</t>
  </si>
  <si>
    <t>TOTAL MENSAL</t>
  </si>
  <si>
    <t>Especificação do Uniforme</t>
  </si>
  <si>
    <t>Quantidade
Disponibilizar
Inicialmente 
por cada
Funcionário</t>
  </si>
  <si>
    <t>Número de
Funcionários</t>
  </si>
  <si>
    <t>Boné</t>
  </si>
  <si>
    <t>Calça Social</t>
  </si>
  <si>
    <t>Pç</t>
  </si>
  <si>
    <t>Camisa social manga curta</t>
  </si>
  <si>
    <t>Camisa social manga longa</t>
  </si>
  <si>
    <t>Cinto de nylon ou couro</t>
  </si>
  <si>
    <t>Crachá Funcional</t>
  </si>
  <si>
    <t>Jaqueta/Japona</t>
  </si>
  <si>
    <t>Sapato/botina profissional, fechado, solado antiderrapante, leve e confortável</t>
  </si>
  <si>
    <t>Par</t>
  </si>
  <si>
    <t>MAPA COMPARATIVO DE PREÇOS</t>
  </si>
  <si>
    <t>Preço 01</t>
  </si>
  <si>
    <t>Preço -02</t>
  </si>
  <si>
    <t>Preço 03</t>
  </si>
  <si>
    <t xml:space="preserve">Total </t>
  </si>
  <si>
    <t>Preço Médio</t>
  </si>
  <si>
    <t>Capa de colete Balistico</t>
  </si>
  <si>
    <t>Cartuchos de Munição calibre 38  c/ 10</t>
  </si>
  <si>
    <t>Cinto com coldre e baleiro</t>
  </si>
  <si>
    <t>Cofre para armas e munições</t>
  </si>
  <si>
    <t>Placa de Colete balístico Nível III-A</t>
  </si>
  <si>
    <t>Rádio portatil recarregavel - alcance 4km, entrada e saída de audio</t>
  </si>
  <si>
    <t xml:space="preserve">Revólver calibre 38 – novo, com os devidos registros nos órgãos competentes </t>
  </si>
  <si>
    <t>Preço A</t>
  </si>
  <si>
    <t>Preço B</t>
  </si>
  <si>
    <t>Preço 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</si>
</sst>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1">
    <font>
      <sz val="10.0"/>
      <color rgb="FF000000"/>
      <name val="Arial"/>
      <scheme val="minor"/>
    </font>
    <font>
      <b/>
      <sz val="18.0"/>
      <color rgb="FF000000"/>
      <name val="Arial"/>
    </font>
    <font/>
    <font>
      <color theme="1"/>
      <name val="Arial"/>
      <scheme val="minor"/>
    </font>
    <font>
      <b/>
      <sz val="14.0"/>
      <color rgb="FF000000"/>
      <name val="Arial"/>
    </font>
    <font>
      <sz val="11.0"/>
      <color rgb="FF000000"/>
      <name val="Arial"/>
    </font>
    <font>
      <b/>
      <sz val="11.0"/>
      <color rgb="FF000000"/>
      <name val="Arial"/>
    </font>
    <font>
      <b/>
      <sz val="9.0"/>
      <color rgb="FF000000"/>
      <name val="Arial"/>
    </font>
    <font>
      <sz val="9.0"/>
      <color theme="1"/>
      <name val="Arial"/>
      <scheme val="minor"/>
    </font>
    <font>
      <sz val="9.0"/>
      <color rgb="FF000000"/>
      <name val="Arial"/>
    </font>
    <font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4" fillId="3" fontId="4" numFmtId="0" xfId="0" applyAlignment="1" applyBorder="1" applyFill="1" applyFont="1">
      <alignment horizontal="center" shrinkToFit="0" vertical="center" wrapText="0"/>
    </xf>
    <xf borderId="5" fillId="0" fontId="2" numFmtId="0" xfId="0" applyBorder="1" applyFont="1"/>
    <xf borderId="6" fillId="0" fontId="2" numFmtId="0" xfId="0" applyBorder="1" applyFont="1"/>
    <xf borderId="0" fillId="0" fontId="5" numFmtId="0" xfId="0" applyAlignment="1" applyFont="1">
      <alignment shrinkToFit="0" vertical="center" wrapText="0"/>
    </xf>
    <xf borderId="7" fillId="4" fontId="6" numFmtId="0" xfId="0" applyAlignment="1" applyBorder="1" applyFill="1" applyFont="1">
      <alignment horizontal="center" shrinkToFit="0" vertical="center" wrapText="0"/>
    </xf>
    <xf borderId="7" fillId="4" fontId="6" numFmtId="0" xfId="0" applyAlignment="1" applyBorder="1" applyFont="1">
      <alignment horizontal="center" shrinkToFit="0" vertical="center" wrapText="1"/>
    </xf>
    <xf borderId="7" fillId="5" fontId="5" numFmtId="0" xfId="0" applyAlignment="1" applyBorder="1" applyFill="1" applyFont="1">
      <alignment horizontal="center" readingOrder="0" shrinkToFit="0" vertical="center" wrapText="0"/>
    </xf>
    <xf borderId="7" fillId="5" fontId="5" numFmtId="0" xfId="0" applyAlignment="1" applyBorder="1" applyFont="1">
      <alignment horizontal="left" shrinkToFit="0" vertical="center" wrapText="0"/>
    </xf>
    <xf borderId="7" fillId="5" fontId="5" numFmtId="0" xfId="0" applyAlignment="1" applyBorder="1" applyFont="1">
      <alignment horizontal="center" shrinkToFit="0" vertical="center" wrapText="0"/>
    </xf>
    <xf borderId="7" fillId="5" fontId="5" numFmtId="164" xfId="0" applyAlignment="1" applyBorder="1" applyFont="1" applyNumberFormat="1">
      <alignment horizontal="right" shrinkToFit="0" vertical="center" wrapText="0"/>
    </xf>
    <xf borderId="7" fillId="5" fontId="5" numFmtId="0" xfId="0" applyAlignment="1" applyBorder="1" applyFont="1">
      <alignment horizontal="left" readingOrder="0" shrinkToFit="0" vertical="center" wrapText="1"/>
    </xf>
    <xf borderId="7" fillId="5" fontId="5" numFmtId="0" xfId="0" applyAlignment="1" applyBorder="1" applyFont="1">
      <alignment horizontal="left" readingOrder="0" shrinkToFit="0" vertical="center" wrapText="0"/>
    </xf>
    <xf borderId="4" fillId="5" fontId="6" numFmtId="0" xfId="0" applyAlignment="1" applyBorder="1" applyFont="1">
      <alignment horizontal="center" shrinkToFit="0" vertical="center" wrapText="0"/>
    </xf>
    <xf borderId="7" fillId="6" fontId="6" numFmtId="0" xfId="0" applyAlignment="1" applyBorder="1" applyFill="1" applyFont="1">
      <alignment horizontal="center" shrinkToFit="0" vertical="center" wrapText="0"/>
    </xf>
    <xf borderId="7" fillId="6" fontId="6" numFmtId="164" xfId="0" applyAlignment="1" applyBorder="1" applyFont="1" applyNumberFormat="1">
      <alignment horizontal="right" shrinkToFit="0" vertical="center" wrapText="0"/>
    </xf>
    <xf borderId="7" fillId="6" fontId="6" numFmtId="164" xfId="0" applyAlignment="1" applyBorder="1" applyFont="1" applyNumberFormat="1">
      <alignment horizontal="center" shrinkToFit="0" vertical="center" wrapText="0"/>
    </xf>
    <xf borderId="8" fillId="5" fontId="6" numFmtId="0" xfId="0" applyAlignment="1" applyBorder="1" applyFont="1">
      <alignment horizontal="center" shrinkToFit="0" vertical="center" wrapText="0"/>
    </xf>
    <xf borderId="7" fillId="5" fontId="6" numFmtId="0" xfId="0" applyAlignment="1" applyBorder="1" applyFont="1">
      <alignment horizontal="center" shrinkToFit="0" vertical="center" wrapText="0"/>
    </xf>
    <xf borderId="7" fillId="5" fontId="6" numFmtId="0" xfId="0" applyAlignment="1" applyBorder="1" applyFont="1">
      <alignment horizontal="center" shrinkToFit="0" vertical="center" wrapText="1"/>
    </xf>
    <xf borderId="7" fillId="5" fontId="5" numFmtId="0" xfId="0" applyAlignment="1" applyBorder="1" applyFont="1">
      <alignment readingOrder="0" shrinkToFit="0" vertical="center" wrapText="0"/>
    </xf>
    <xf borderId="7" fillId="5" fontId="5" numFmtId="164" xfId="0" applyAlignment="1" applyBorder="1" applyFont="1" applyNumberFormat="1">
      <alignment shrinkToFit="0" vertical="center" wrapText="0"/>
    </xf>
    <xf borderId="7" fillId="5" fontId="5" numFmtId="0" xfId="0" applyAlignment="1" applyBorder="1" applyFont="1">
      <alignment shrinkToFit="0" vertical="center" wrapText="0"/>
    </xf>
    <xf borderId="7" fillId="5" fontId="5" numFmtId="0" xfId="0" applyAlignment="1" applyBorder="1" applyFont="1">
      <alignment readingOrder="0" shrinkToFit="0" vertical="center" wrapText="1"/>
    </xf>
    <xf borderId="0" fillId="0" fontId="5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center" wrapText="0"/>
    </xf>
    <xf borderId="0" fillId="0" fontId="8" numFmtId="0" xfId="0" applyAlignment="1" applyFont="1">
      <alignment vertical="center"/>
    </xf>
    <xf borderId="4" fillId="3" fontId="7" numFmtId="0" xfId="0" applyAlignment="1" applyBorder="1" applyFont="1">
      <alignment horizontal="center" shrinkToFit="0" vertical="center" wrapText="0"/>
    </xf>
    <xf borderId="7" fillId="0" fontId="7" numFmtId="0" xfId="0" applyAlignment="1" applyBorder="1" applyFont="1">
      <alignment horizontal="center" shrinkToFit="0" vertical="center" wrapText="0"/>
    </xf>
    <xf borderId="7" fillId="0" fontId="7" numFmtId="0" xfId="0" applyAlignment="1" applyBorder="1" applyFont="1">
      <alignment horizontal="center" readingOrder="0" shrinkToFit="0" vertical="center" wrapText="0"/>
    </xf>
    <xf borderId="7" fillId="4" fontId="9" numFmtId="0" xfId="0" applyAlignment="1" applyBorder="1" applyFont="1">
      <alignment horizontal="center" readingOrder="0" shrinkToFit="0" vertical="center" wrapText="0"/>
    </xf>
    <xf borderId="7" fillId="4" fontId="9" numFmtId="0" xfId="0" applyAlignment="1" applyBorder="1" applyFont="1">
      <alignment horizontal="left" shrinkToFit="0" vertical="center" wrapText="0"/>
    </xf>
    <xf borderId="7" fillId="4" fontId="9" numFmtId="0" xfId="0" applyAlignment="1" applyBorder="1" applyFont="1">
      <alignment horizontal="center" shrinkToFit="0" vertical="center" wrapText="0"/>
    </xf>
    <xf borderId="7" fillId="4" fontId="9" numFmtId="164" xfId="0" applyAlignment="1" applyBorder="1" applyFont="1" applyNumberFormat="1">
      <alignment horizontal="right" readingOrder="0" shrinkToFit="0" vertical="center" wrapText="0"/>
    </xf>
    <xf borderId="7" fillId="4" fontId="9" numFmtId="164" xfId="0" applyAlignment="1" applyBorder="1" applyFont="1" applyNumberFormat="1">
      <alignment horizontal="right" shrinkToFit="0" vertical="center" wrapText="0"/>
    </xf>
    <xf borderId="7" fillId="4" fontId="9" numFmtId="0" xfId="0" applyAlignment="1" applyBorder="1" applyFont="1">
      <alignment horizontal="left" readingOrder="0" shrinkToFit="0" vertical="center" wrapText="0"/>
    </xf>
    <xf borderId="7" fillId="4" fontId="9" numFmtId="0" xfId="0" applyAlignment="1" applyBorder="1" applyFont="1">
      <alignment horizontal="left" readingOrder="0" shrinkToFit="0" vertical="center" wrapText="1"/>
    </xf>
    <xf borderId="7" fillId="4" fontId="9" numFmtId="164" xfId="0" applyAlignment="1" applyBorder="1" applyFont="1" applyNumberFormat="1">
      <alignment horizontal="right" readingOrder="0" shrinkToFit="0" vertical="center" wrapText="0"/>
    </xf>
    <xf borderId="0" fillId="0" fontId="9" numFmtId="0" xfId="0" applyAlignment="1" applyFont="1">
      <alignment shrinkToFit="0" vertical="center" wrapText="0"/>
    </xf>
    <xf borderId="7" fillId="0" fontId="7" numFmtId="164" xfId="0" applyAlignment="1" applyBorder="1" applyFont="1" applyNumberFormat="1">
      <alignment horizontal="center" shrinkToFit="0" vertical="center" wrapText="0"/>
    </xf>
    <xf borderId="7" fillId="4" fontId="10" numFmtId="0" xfId="0" applyAlignment="1" applyBorder="1" applyFont="1">
      <alignment horizontal="center" readingOrder="0"/>
    </xf>
    <xf borderId="6" fillId="4" fontId="10" numFmtId="0" xfId="0" applyBorder="1" applyFont="1"/>
    <xf borderId="6" fillId="4" fontId="10" numFmtId="0" xfId="0" applyAlignment="1" applyBorder="1" applyFont="1">
      <alignment horizontal="center"/>
    </xf>
    <xf borderId="6" fillId="4" fontId="10" numFmtId="164" xfId="0" applyAlignment="1" applyBorder="1" applyFont="1" applyNumberFormat="1">
      <alignment horizontal="right" readingOrder="0"/>
    </xf>
    <xf borderId="0" fillId="0" fontId="10" numFmtId="0" xfId="0" applyFont="1"/>
    <xf borderId="7" fillId="4" fontId="9" numFmtId="0" xfId="0" applyAlignment="1" applyBorder="1" applyFont="1">
      <alignment shrinkToFit="0" vertical="center" wrapText="0"/>
    </xf>
    <xf borderId="7" fillId="4" fontId="9" numFmtId="0" xfId="0" applyAlignment="1" applyBorder="1" applyFont="1">
      <alignment readingOrder="0" shrinkToFit="0" vertical="center" wrapText="1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2.63"/>
    <col customWidth="1" min="2" max="2" width="77.63"/>
    <col customWidth="1" min="3" max="3" width="9.63"/>
    <col customWidth="1" min="4" max="4" width="13.88"/>
    <col customWidth="1" min="5" max="6" width="12.63"/>
    <col customWidth="1" min="7" max="7" width="16.38"/>
    <col customWidth="1" min="8" max="8" width="13.88"/>
  </cols>
  <sheetData>
    <row r="1" ht="53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0.75" customHeight="1">
      <c r="A3" s="6" t="s">
        <v>1</v>
      </c>
      <c r="B3" s="7"/>
      <c r="C3" s="7"/>
      <c r="D3" s="7"/>
      <c r="E3" s="7"/>
      <c r="F3" s="7"/>
      <c r="G3" s="7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6.0" customHeight="1">
      <c r="A5" s="6" t="s">
        <v>2</v>
      </c>
      <c r="B5" s="7"/>
      <c r="C5" s="7"/>
      <c r="D5" s="7"/>
      <c r="E5" s="7"/>
      <c r="F5" s="7"/>
      <c r="G5" s="7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0" t="s">
        <v>3</v>
      </c>
      <c r="B6" s="10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2">
        <v>1.0</v>
      </c>
      <c r="B7" s="13" t="s">
        <v>11</v>
      </c>
      <c r="C7" s="14" t="s">
        <v>12</v>
      </c>
      <c r="D7" s="14">
        <v>2.0</v>
      </c>
      <c r="E7" s="14">
        <v>60.0</v>
      </c>
      <c r="F7" s="12">
        <v>0.2</v>
      </c>
      <c r="G7" s="15">
        <f>'Mapa Comparativo preços'!H4</f>
        <v>678.9266667</v>
      </c>
      <c r="H7" s="15">
        <f t="shared" ref="H7:H19" si="1">SUM(G7*F7)</f>
        <v>135.7853333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2">
        <v>2.0</v>
      </c>
      <c r="B8" s="13" t="s">
        <v>13</v>
      </c>
      <c r="C8" s="14" t="s">
        <v>12</v>
      </c>
      <c r="D8" s="12">
        <v>2.0</v>
      </c>
      <c r="E8" s="12">
        <v>24.0</v>
      </c>
      <c r="F8" s="12">
        <v>0.5</v>
      </c>
      <c r="G8" s="15">
        <f>'Mapa Comparativo preços'!H5</f>
        <v>63.07666667</v>
      </c>
      <c r="H8" s="15">
        <f t="shared" si="1"/>
        <v>31.53833333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2">
        <v>3.0</v>
      </c>
      <c r="B9" s="13" t="s">
        <v>14</v>
      </c>
      <c r="C9" s="14" t="s">
        <v>12</v>
      </c>
      <c r="D9" s="12">
        <v>2.0</v>
      </c>
      <c r="E9" s="12">
        <v>24.0</v>
      </c>
      <c r="F9" s="12">
        <v>0.5</v>
      </c>
      <c r="G9" s="15">
        <f>'Mapa Comparativo preços'!H6</f>
        <v>605.9133333</v>
      </c>
      <c r="H9" s="15">
        <f t="shared" si="1"/>
        <v>302.9566667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2">
        <v>4.0</v>
      </c>
      <c r="B10" s="16" t="s">
        <v>15</v>
      </c>
      <c r="C10" s="14" t="s">
        <v>12</v>
      </c>
      <c r="D10" s="12">
        <v>1.0</v>
      </c>
      <c r="E10" s="14" t="s">
        <v>16</v>
      </c>
      <c r="F10" s="12">
        <v>1.0</v>
      </c>
      <c r="G10" s="15">
        <f>'Mapa Comparativo preços'!H7</f>
        <v>115.6433333</v>
      </c>
      <c r="H10" s="15">
        <f t="shared" si="1"/>
        <v>115.6433333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2">
        <v>5.0</v>
      </c>
      <c r="B11" s="13" t="s">
        <v>17</v>
      </c>
      <c r="C11" s="14" t="s">
        <v>12</v>
      </c>
      <c r="D11" s="12">
        <v>2.0</v>
      </c>
      <c r="E11" s="14">
        <v>60.0</v>
      </c>
      <c r="F11" s="12">
        <v>0.2</v>
      </c>
      <c r="G11" s="15">
        <f>'Mapa Comparativo preços'!H8</f>
        <v>81.66</v>
      </c>
      <c r="H11" s="15">
        <f t="shared" si="1"/>
        <v>16.332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2">
        <v>6.0</v>
      </c>
      <c r="B12" s="17" t="s">
        <v>18</v>
      </c>
      <c r="C12" s="14" t="s">
        <v>12</v>
      </c>
      <c r="D12" s="14">
        <v>1.0</v>
      </c>
      <c r="E12" s="12">
        <v>120.0</v>
      </c>
      <c r="F12" s="12">
        <v>0.1</v>
      </c>
      <c r="G12" s="15">
        <f>'Mapa Comparativo preços'!H9</f>
        <v>171.4966667</v>
      </c>
      <c r="H12" s="15">
        <f t="shared" si="1"/>
        <v>17.14966667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2">
        <v>7.0</v>
      </c>
      <c r="B13" s="13" t="s">
        <v>19</v>
      </c>
      <c r="C13" s="14" t="s">
        <v>12</v>
      </c>
      <c r="D13" s="12">
        <v>2.0</v>
      </c>
      <c r="E13" s="12">
        <v>24.0</v>
      </c>
      <c r="F13" s="12">
        <v>0.5</v>
      </c>
      <c r="G13" s="15">
        <f>'Mapa Comparativo preços'!H10</f>
        <v>53.23333333</v>
      </c>
      <c r="H13" s="15">
        <f t="shared" si="1"/>
        <v>26.61666667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2">
        <v>8.0</v>
      </c>
      <c r="B14" s="13" t="s">
        <v>20</v>
      </c>
      <c r="C14" s="14" t="s">
        <v>12</v>
      </c>
      <c r="D14" s="14">
        <v>1.0</v>
      </c>
      <c r="E14" s="12">
        <v>12.0</v>
      </c>
      <c r="F14" s="14">
        <v>1.0</v>
      </c>
      <c r="G14" s="15">
        <f>'Mapa Comparativo preços'!H11</f>
        <v>19.47666667</v>
      </c>
      <c r="H14" s="15">
        <f t="shared" si="1"/>
        <v>19.47666667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2">
        <v>9.0</v>
      </c>
      <c r="B15" s="17" t="s">
        <v>21</v>
      </c>
      <c r="C15" s="14" t="s">
        <v>12</v>
      </c>
      <c r="D15" s="14">
        <v>1.0</v>
      </c>
      <c r="E15" s="14">
        <v>60.0</v>
      </c>
      <c r="F15" s="12">
        <v>0.2</v>
      </c>
      <c r="G15" s="15">
        <f>'Mapa Comparativo preços'!H12</f>
        <v>584.35</v>
      </c>
      <c r="H15" s="15">
        <f t="shared" si="1"/>
        <v>116.87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2">
        <v>10.0</v>
      </c>
      <c r="B16" s="17" t="s">
        <v>22</v>
      </c>
      <c r="C16" s="14" t="s">
        <v>12</v>
      </c>
      <c r="D16" s="14">
        <v>1.0</v>
      </c>
      <c r="E16" s="14">
        <v>60.0</v>
      </c>
      <c r="F16" s="12">
        <v>0.1</v>
      </c>
      <c r="G16" s="15">
        <f>'Mapa Comparativo preços'!H13</f>
        <v>2028.216667</v>
      </c>
      <c r="H16" s="15">
        <f t="shared" si="1"/>
        <v>202.8216667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2">
        <v>11.0</v>
      </c>
      <c r="B17" s="17" t="s">
        <v>23</v>
      </c>
      <c r="C17" s="14" t="s">
        <v>12</v>
      </c>
      <c r="D17" s="12">
        <v>2.0</v>
      </c>
      <c r="E17" s="12">
        <v>24.0</v>
      </c>
      <c r="F17" s="12">
        <v>0.5</v>
      </c>
      <c r="G17" s="15">
        <f>'Mapa Comparativo preços'!H14</f>
        <v>184.6733333</v>
      </c>
      <c r="H17" s="15">
        <f t="shared" si="1"/>
        <v>92.33666667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2">
        <v>12.0</v>
      </c>
      <c r="B18" s="17" t="s">
        <v>24</v>
      </c>
      <c r="C18" s="14" t="s">
        <v>12</v>
      </c>
      <c r="D18" s="14">
        <v>1.0</v>
      </c>
      <c r="E18" s="14">
        <v>60.0</v>
      </c>
      <c r="F18" s="12">
        <v>0.2</v>
      </c>
      <c r="G18" s="15">
        <f>'Mapa Comparativo preços'!H15</f>
        <v>1416.3</v>
      </c>
      <c r="H18" s="15">
        <f t="shared" si="1"/>
        <v>283.26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2">
        <v>13.0</v>
      </c>
      <c r="B19" s="17" t="s">
        <v>25</v>
      </c>
      <c r="C19" s="14" t="s">
        <v>12</v>
      </c>
      <c r="D19" s="12">
        <v>2.0</v>
      </c>
      <c r="E19" s="14">
        <v>60.0</v>
      </c>
      <c r="F19" s="12">
        <v>0.2</v>
      </c>
      <c r="G19" s="15">
        <f>'Mapa Comparativo preços'!H16</f>
        <v>4961.083333</v>
      </c>
      <c r="H19" s="15">
        <f t="shared" si="1"/>
        <v>992.2166667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8"/>
      <c r="B20" s="7"/>
      <c r="C20" s="7"/>
      <c r="D20" s="7"/>
      <c r="E20" s="7"/>
      <c r="F20" s="8"/>
      <c r="G20" s="19" t="s">
        <v>26</v>
      </c>
      <c r="H20" s="20">
        <f>SUM(H7:H19)</f>
        <v>2353.003667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20.25" customHeight="1">
      <c r="A21" s="18"/>
      <c r="B21" s="7"/>
      <c r="C21" s="7"/>
      <c r="D21" s="7"/>
      <c r="E21" s="7"/>
      <c r="F21" s="8"/>
      <c r="G21" s="19" t="s">
        <v>27</v>
      </c>
      <c r="H21" s="21">
        <f>H20/12</f>
        <v>196.0836389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0.0" customHeight="1">
      <c r="A22" s="6" t="s">
        <v>28</v>
      </c>
      <c r="B22" s="7"/>
      <c r="C22" s="7"/>
      <c r="D22" s="7"/>
      <c r="E22" s="7"/>
      <c r="F22" s="7"/>
      <c r="G22" s="7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2" t="s">
        <v>3</v>
      </c>
      <c r="B23" s="23" t="s">
        <v>4</v>
      </c>
      <c r="C23" s="23" t="s">
        <v>5</v>
      </c>
      <c r="D23" s="24" t="s">
        <v>29</v>
      </c>
      <c r="E23" s="24" t="s">
        <v>30</v>
      </c>
      <c r="F23" s="24" t="s">
        <v>8</v>
      </c>
      <c r="G23" s="24" t="s">
        <v>9</v>
      </c>
      <c r="H23" s="24" t="s">
        <v>10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2">
        <v>1.0</v>
      </c>
      <c r="B24" s="25" t="s">
        <v>31</v>
      </c>
      <c r="C24" s="14" t="s">
        <v>12</v>
      </c>
      <c r="D24" s="14">
        <v>1.0</v>
      </c>
      <c r="E24" s="12">
        <v>8.0</v>
      </c>
      <c r="F24" s="14">
        <f t="shared" ref="F24:F31" si="2">(D24*E24)</f>
        <v>8</v>
      </c>
      <c r="G24" s="15">
        <f>'Mapa Comparativo preços'!H19</f>
        <v>31.67333333</v>
      </c>
      <c r="H24" s="26">
        <f t="shared" ref="H24:H31" si="3">SUM(G24*F24)</f>
        <v>253.3866667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2">
        <v>2.0</v>
      </c>
      <c r="B25" s="27" t="s">
        <v>32</v>
      </c>
      <c r="C25" s="14" t="s">
        <v>33</v>
      </c>
      <c r="D25" s="14">
        <v>2.0</v>
      </c>
      <c r="E25" s="12">
        <v>8.0</v>
      </c>
      <c r="F25" s="14">
        <f t="shared" si="2"/>
        <v>16</v>
      </c>
      <c r="G25" s="15">
        <f>'Mapa Comparativo preços'!H20</f>
        <v>62.79333333</v>
      </c>
      <c r="H25" s="26">
        <f t="shared" si="3"/>
        <v>1004.693333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2">
        <v>3.0</v>
      </c>
      <c r="B26" s="27" t="s">
        <v>34</v>
      </c>
      <c r="C26" s="14" t="s">
        <v>33</v>
      </c>
      <c r="D26" s="14">
        <v>2.0</v>
      </c>
      <c r="E26" s="12">
        <v>8.0</v>
      </c>
      <c r="F26" s="14">
        <f t="shared" si="2"/>
        <v>16</v>
      </c>
      <c r="G26" s="15">
        <f>'Mapa Comparativo preços'!H21</f>
        <v>58.19666667</v>
      </c>
      <c r="H26" s="26">
        <f t="shared" si="3"/>
        <v>931.1466667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2">
        <v>4.0</v>
      </c>
      <c r="B27" s="27" t="s">
        <v>35</v>
      </c>
      <c r="C27" s="14" t="s">
        <v>33</v>
      </c>
      <c r="D27" s="14">
        <v>2.0</v>
      </c>
      <c r="E27" s="12">
        <v>8.0</v>
      </c>
      <c r="F27" s="14">
        <f t="shared" si="2"/>
        <v>16</v>
      </c>
      <c r="G27" s="15">
        <f>'Mapa Comparativo preços'!H22</f>
        <v>67.99333333</v>
      </c>
      <c r="H27" s="26">
        <f t="shared" si="3"/>
        <v>1087.893333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2">
        <v>5.0</v>
      </c>
      <c r="B28" s="27" t="s">
        <v>36</v>
      </c>
      <c r="C28" s="14" t="s">
        <v>12</v>
      </c>
      <c r="D28" s="14">
        <v>1.0</v>
      </c>
      <c r="E28" s="12">
        <v>8.0</v>
      </c>
      <c r="F28" s="14">
        <f t="shared" si="2"/>
        <v>8</v>
      </c>
      <c r="G28" s="15">
        <f>'Mapa Comparativo preços'!H23</f>
        <v>18.43666667</v>
      </c>
      <c r="H28" s="26">
        <f t="shared" si="3"/>
        <v>147.4933333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2">
        <v>6.0</v>
      </c>
      <c r="B29" s="27" t="s">
        <v>37</v>
      </c>
      <c r="C29" s="14" t="s">
        <v>12</v>
      </c>
      <c r="D29" s="14">
        <v>1.0</v>
      </c>
      <c r="E29" s="12">
        <v>8.0</v>
      </c>
      <c r="F29" s="14">
        <f t="shared" si="2"/>
        <v>8</v>
      </c>
      <c r="G29" s="15">
        <f>'Mapa Comparativo preços'!H24</f>
        <v>19.25</v>
      </c>
      <c r="H29" s="26">
        <f t="shared" si="3"/>
        <v>154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2">
        <v>7.0</v>
      </c>
      <c r="B30" s="27" t="s">
        <v>38</v>
      </c>
      <c r="C30" s="14" t="s">
        <v>33</v>
      </c>
      <c r="D30" s="14">
        <v>1.0</v>
      </c>
      <c r="E30" s="12">
        <v>8.0</v>
      </c>
      <c r="F30" s="14">
        <f t="shared" si="2"/>
        <v>8</v>
      </c>
      <c r="G30" s="15">
        <f>'Mapa Comparativo preços'!H25</f>
        <v>110.3533333</v>
      </c>
      <c r="H30" s="26">
        <f t="shared" si="3"/>
        <v>882.8266667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2">
        <v>8.0</v>
      </c>
      <c r="B31" s="28" t="s">
        <v>39</v>
      </c>
      <c r="C31" s="14" t="s">
        <v>40</v>
      </c>
      <c r="D31" s="14">
        <v>2.0</v>
      </c>
      <c r="E31" s="12">
        <v>8.0</v>
      </c>
      <c r="F31" s="14">
        <f t="shared" si="2"/>
        <v>16</v>
      </c>
      <c r="G31" s="15">
        <f>'Mapa Comparativo preços'!H26</f>
        <v>62.64333333</v>
      </c>
      <c r="H31" s="26">
        <f t="shared" si="3"/>
        <v>1002.293333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8"/>
      <c r="B32" s="7"/>
      <c r="C32" s="7"/>
      <c r="D32" s="7"/>
      <c r="E32" s="7"/>
      <c r="F32" s="8"/>
      <c r="G32" s="19" t="s">
        <v>26</v>
      </c>
      <c r="H32" s="21">
        <f>SUM(H25:H31)</f>
        <v>5210.346667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8"/>
      <c r="B33" s="7"/>
      <c r="C33" s="7"/>
      <c r="D33" s="7"/>
      <c r="E33" s="7"/>
      <c r="F33" s="8"/>
      <c r="G33" s="19" t="s">
        <v>27</v>
      </c>
      <c r="H33" s="21">
        <f>H32/12</f>
        <v>434.1955556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D34" s="29"/>
      <c r="E34" s="30"/>
      <c r="F34" s="30"/>
    </row>
    <row r="35" ht="15.75" customHeight="1">
      <c r="D35" s="29"/>
      <c r="E35" s="30"/>
      <c r="F35" s="30"/>
    </row>
    <row r="36" ht="15.75" customHeight="1">
      <c r="D36" s="29"/>
      <c r="E36" s="30"/>
      <c r="F36" s="30"/>
    </row>
    <row r="37" ht="15.75" customHeight="1">
      <c r="D37" s="29"/>
      <c r="E37" s="30"/>
      <c r="F37" s="30"/>
    </row>
    <row r="38" ht="15.75" customHeight="1">
      <c r="D38" s="29"/>
      <c r="E38" s="30"/>
      <c r="F38" s="30"/>
    </row>
    <row r="39" ht="15.75" customHeight="1">
      <c r="D39" s="29"/>
      <c r="E39" s="30"/>
      <c r="F39" s="30"/>
    </row>
    <row r="40" ht="15.75" customHeight="1">
      <c r="D40" s="29"/>
      <c r="E40" s="30"/>
      <c r="F40" s="30"/>
    </row>
    <row r="41" ht="15.75" customHeight="1">
      <c r="D41" s="29"/>
      <c r="E41" s="30"/>
      <c r="F41" s="30"/>
    </row>
    <row r="42" ht="15.75" customHeight="1">
      <c r="D42" s="29"/>
      <c r="E42" s="30"/>
      <c r="F42" s="30"/>
    </row>
    <row r="43" ht="15.75" customHeight="1">
      <c r="D43" s="29"/>
      <c r="E43" s="30"/>
      <c r="F43" s="30"/>
    </row>
    <row r="44" ht="15.75" customHeight="1">
      <c r="D44" s="29"/>
      <c r="E44" s="30"/>
      <c r="F44" s="30"/>
    </row>
    <row r="45" ht="15.75" customHeight="1">
      <c r="D45" s="29"/>
      <c r="E45" s="30"/>
      <c r="F45" s="30"/>
    </row>
    <row r="46" ht="15.75" customHeight="1">
      <c r="D46" s="29"/>
      <c r="E46" s="30"/>
      <c r="F46" s="30"/>
    </row>
    <row r="47" ht="15.75" customHeight="1">
      <c r="D47" s="29"/>
      <c r="E47" s="30"/>
      <c r="F47" s="30"/>
    </row>
    <row r="48" ht="15.75" customHeight="1">
      <c r="D48" s="29"/>
      <c r="E48" s="30"/>
      <c r="F48" s="30"/>
    </row>
    <row r="49" ht="15.75" customHeight="1">
      <c r="D49" s="29"/>
      <c r="E49" s="30"/>
      <c r="F49" s="30"/>
    </row>
    <row r="50" ht="15.75" customHeight="1">
      <c r="D50" s="29"/>
      <c r="E50" s="30"/>
      <c r="F50" s="30"/>
    </row>
    <row r="51" ht="15.75" customHeight="1">
      <c r="D51" s="29"/>
      <c r="E51" s="30"/>
      <c r="F51" s="30"/>
    </row>
    <row r="52" ht="15.75" customHeight="1">
      <c r="D52" s="29"/>
      <c r="E52" s="30"/>
      <c r="F52" s="30"/>
    </row>
    <row r="53" ht="15.75" customHeight="1">
      <c r="D53" s="29"/>
      <c r="E53" s="30"/>
      <c r="F53" s="30"/>
    </row>
    <row r="54" ht="15.75" customHeight="1">
      <c r="D54" s="29"/>
      <c r="E54" s="30"/>
      <c r="F54" s="30"/>
    </row>
    <row r="55" ht="15.75" customHeight="1">
      <c r="D55" s="29"/>
      <c r="E55" s="30"/>
      <c r="F55" s="30"/>
    </row>
    <row r="56" ht="15.75" customHeight="1">
      <c r="D56" s="29"/>
      <c r="E56" s="30"/>
      <c r="F56" s="30"/>
    </row>
    <row r="57" ht="15.75" customHeight="1">
      <c r="D57" s="29"/>
      <c r="E57" s="30"/>
      <c r="F57" s="30"/>
    </row>
    <row r="58" ht="15.75" customHeight="1">
      <c r="D58" s="29"/>
      <c r="E58" s="30"/>
      <c r="F58" s="30"/>
    </row>
    <row r="59" ht="15.75" customHeight="1">
      <c r="D59" s="29"/>
      <c r="E59" s="30"/>
      <c r="F59" s="30"/>
    </row>
    <row r="60" ht="15.75" customHeight="1">
      <c r="D60" s="29"/>
      <c r="E60" s="30"/>
      <c r="F60" s="30"/>
    </row>
    <row r="61" ht="15.75" customHeight="1">
      <c r="D61" s="29"/>
      <c r="E61" s="30"/>
      <c r="F61" s="30"/>
    </row>
    <row r="62" ht="15.75" customHeight="1">
      <c r="D62" s="29"/>
      <c r="E62" s="30"/>
      <c r="F62" s="30"/>
    </row>
    <row r="63" ht="15.75" customHeight="1">
      <c r="D63" s="29"/>
      <c r="E63" s="30"/>
      <c r="F63" s="30"/>
    </row>
    <row r="64" ht="15.75" customHeight="1">
      <c r="D64" s="29"/>
      <c r="E64" s="30"/>
      <c r="F64" s="30"/>
    </row>
    <row r="65" ht="15.75" customHeight="1">
      <c r="D65" s="29"/>
      <c r="E65" s="30"/>
      <c r="F65" s="30"/>
    </row>
    <row r="66" ht="15.75" customHeight="1">
      <c r="D66" s="29"/>
      <c r="E66" s="30"/>
      <c r="F66" s="30"/>
    </row>
    <row r="67" ht="15.75" customHeight="1">
      <c r="D67" s="29"/>
      <c r="E67" s="30"/>
      <c r="F67" s="30"/>
    </row>
    <row r="68" ht="15.75" customHeight="1">
      <c r="D68" s="29"/>
      <c r="E68" s="30"/>
      <c r="F68" s="30"/>
    </row>
    <row r="69" ht="15.75" customHeight="1">
      <c r="D69" s="29"/>
      <c r="E69" s="30"/>
      <c r="F69" s="30"/>
    </row>
    <row r="70" ht="15.75" customHeight="1">
      <c r="D70" s="29"/>
      <c r="E70" s="30"/>
      <c r="F70" s="30"/>
    </row>
    <row r="71" ht="15.75" customHeight="1">
      <c r="D71" s="29"/>
      <c r="E71" s="30"/>
      <c r="F71" s="30"/>
    </row>
    <row r="72" ht="15.75" customHeight="1">
      <c r="D72" s="29"/>
      <c r="E72" s="30"/>
      <c r="F72" s="30"/>
    </row>
    <row r="73" ht="15.75" customHeight="1">
      <c r="D73" s="29"/>
      <c r="E73" s="30"/>
      <c r="F73" s="30"/>
    </row>
    <row r="74" ht="15.75" customHeight="1">
      <c r="D74" s="29"/>
      <c r="E74" s="30"/>
      <c r="F74" s="30"/>
    </row>
    <row r="75" ht="15.75" customHeight="1">
      <c r="D75" s="29"/>
      <c r="E75" s="30"/>
      <c r="F75" s="30"/>
    </row>
    <row r="76" ht="15.75" customHeight="1">
      <c r="D76" s="29"/>
      <c r="E76" s="30"/>
      <c r="F76" s="30"/>
    </row>
    <row r="77" ht="15.75" customHeight="1">
      <c r="D77" s="29"/>
      <c r="E77" s="30"/>
      <c r="F77" s="30"/>
    </row>
    <row r="78" ht="15.75" customHeight="1">
      <c r="D78" s="29"/>
      <c r="E78" s="30"/>
      <c r="F78" s="30"/>
    </row>
    <row r="79" ht="15.75" customHeight="1">
      <c r="D79" s="29"/>
      <c r="E79" s="30"/>
      <c r="F79" s="30"/>
    </row>
    <row r="80" ht="15.75" customHeight="1">
      <c r="D80" s="29"/>
      <c r="E80" s="30"/>
      <c r="F80" s="30"/>
    </row>
    <row r="81" ht="15.75" customHeight="1">
      <c r="D81" s="29"/>
      <c r="E81" s="30"/>
      <c r="F81" s="30"/>
    </row>
    <row r="82" ht="15.75" customHeight="1">
      <c r="D82" s="29"/>
      <c r="E82" s="30"/>
      <c r="F82" s="30"/>
    </row>
    <row r="83" ht="15.75" customHeight="1">
      <c r="D83" s="29"/>
      <c r="E83" s="30"/>
      <c r="F83" s="30"/>
    </row>
    <row r="84" ht="15.75" customHeight="1">
      <c r="D84" s="29"/>
      <c r="E84" s="30"/>
      <c r="F84" s="30"/>
    </row>
    <row r="85" ht="15.75" customHeight="1">
      <c r="D85" s="29"/>
      <c r="E85" s="30"/>
      <c r="F85" s="30"/>
    </row>
    <row r="86" ht="15.75" customHeight="1">
      <c r="D86" s="29"/>
      <c r="E86" s="30"/>
      <c r="F86" s="30"/>
    </row>
    <row r="87" ht="15.75" customHeight="1">
      <c r="D87" s="29"/>
      <c r="E87" s="30"/>
      <c r="F87" s="30"/>
    </row>
    <row r="88" ht="15.75" customHeight="1">
      <c r="D88" s="29"/>
      <c r="E88" s="30"/>
      <c r="F88" s="30"/>
    </row>
    <row r="89" ht="15.75" customHeight="1">
      <c r="D89" s="29"/>
      <c r="E89" s="30"/>
      <c r="F89" s="30"/>
    </row>
    <row r="90" ht="15.75" customHeight="1">
      <c r="D90" s="29"/>
      <c r="E90" s="30"/>
      <c r="F90" s="30"/>
    </row>
    <row r="91" ht="15.75" customHeight="1">
      <c r="D91" s="29"/>
      <c r="E91" s="30"/>
      <c r="F91" s="30"/>
    </row>
    <row r="92" ht="15.75" customHeight="1">
      <c r="D92" s="29"/>
      <c r="E92" s="30"/>
      <c r="F92" s="30"/>
    </row>
    <row r="93" ht="15.75" customHeight="1">
      <c r="D93" s="29"/>
      <c r="E93" s="30"/>
      <c r="F93" s="30"/>
    </row>
    <row r="94" ht="15.75" customHeight="1">
      <c r="D94" s="29"/>
      <c r="E94" s="30"/>
      <c r="F94" s="30"/>
    </row>
    <row r="95" ht="15.75" customHeight="1">
      <c r="D95" s="29"/>
      <c r="E95" s="30"/>
      <c r="F95" s="30"/>
    </row>
    <row r="96" ht="15.75" customHeight="1">
      <c r="D96" s="29"/>
      <c r="E96" s="30"/>
      <c r="F96" s="30"/>
    </row>
    <row r="97" ht="15.75" customHeight="1">
      <c r="D97" s="29"/>
      <c r="E97" s="30"/>
      <c r="F97" s="30"/>
    </row>
    <row r="98" ht="15.75" customHeight="1">
      <c r="D98" s="29"/>
      <c r="E98" s="30"/>
      <c r="F98" s="30"/>
    </row>
    <row r="99" ht="15.75" customHeight="1">
      <c r="D99" s="29"/>
      <c r="E99" s="30"/>
      <c r="F99" s="30"/>
    </row>
    <row r="100" ht="15.75" customHeight="1">
      <c r="D100" s="29"/>
      <c r="E100" s="30"/>
      <c r="F100" s="30"/>
    </row>
    <row r="101" ht="15.75" customHeight="1">
      <c r="D101" s="29"/>
      <c r="E101" s="30"/>
      <c r="F101" s="30"/>
    </row>
    <row r="102" ht="15.75" customHeight="1">
      <c r="D102" s="29"/>
      <c r="E102" s="30"/>
      <c r="F102" s="30"/>
    </row>
    <row r="103" ht="15.75" customHeight="1">
      <c r="D103" s="29"/>
      <c r="E103" s="30"/>
      <c r="F103" s="30"/>
    </row>
    <row r="104" ht="15.75" customHeight="1">
      <c r="D104" s="29"/>
      <c r="E104" s="30"/>
      <c r="F104" s="30"/>
    </row>
    <row r="105" ht="15.75" customHeight="1">
      <c r="D105" s="29"/>
      <c r="E105" s="30"/>
      <c r="F105" s="30"/>
    </row>
    <row r="106" ht="15.75" customHeight="1">
      <c r="D106" s="29"/>
      <c r="E106" s="30"/>
      <c r="F106" s="30"/>
    </row>
    <row r="107" ht="15.75" customHeight="1">
      <c r="D107" s="29"/>
      <c r="E107" s="30"/>
      <c r="F107" s="30"/>
    </row>
    <row r="108" ht="15.75" customHeight="1">
      <c r="D108" s="29"/>
      <c r="E108" s="30"/>
      <c r="F108" s="30"/>
    </row>
    <row r="109" ht="15.75" customHeight="1">
      <c r="D109" s="29"/>
      <c r="E109" s="30"/>
      <c r="F109" s="30"/>
    </row>
    <row r="110" ht="15.75" customHeight="1">
      <c r="D110" s="29"/>
      <c r="E110" s="30"/>
      <c r="F110" s="30"/>
    </row>
    <row r="111" ht="15.75" customHeight="1">
      <c r="D111" s="29"/>
      <c r="E111" s="30"/>
      <c r="F111" s="30"/>
    </row>
    <row r="112" ht="15.75" customHeight="1">
      <c r="D112" s="29"/>
      <c r="E112" s="30"/>
      <c r="F112" s="30"/>
    </row>
    <row r="113" ht="15.75" customHeight="1">
      <c r="D113" s="29"/>
      <c r="E113" s="30"/>
      <c r="F113" s="30"/>
    </row>
    <row r="114" ht="15.75" customHeight="1">
      <c r="D114" s="29"/>
      <c r="E114" s="30"/>
      <c r="F114" s="30"/>
    </row>
    <row r="115" ht="15.75" customHeight="1">
      <c r="D115" s="29"/>
      <c r="E115" s="30"/>
      <c r="F115" s="30"/>
    </row>
    <row r="116" ht="15.75" customHeight="1">
      <c r="D116" s="29"/>
      <c r="E116" s="30"/>
      <c r="F116" s="30"/>
    </row>
    <row r="117" ht="15.75" customHeight="1">
      <c r="D117" s="29"/>
      <c r="E117" s="30"/>
      <c r="F117" s="30"/>
    </row>
    <row r="118" ht="15.75" customHeight="1">
      <c r="D118" s="29"/>
      <c r="E118" s="30"/>
      <c r="F118" s="30"/>
    </row>
    <row r="119" ht="15.75" customHeight="1">
      <c r="D119" s="29"/>
      <c r="E119" s="30"/>
      <c r="F119" s="30"/>
    </row>
    <row r="120" ht="15.75" customHeight="1">
      <c r="D120" s="29"/>
      <c r="E120" s="30"/>
      <c r="F120" s="30"/>
    </row>
    <row r="121" ht="15.75" customHeight="1">
      <c r="D121" s="29"/>
      <c r="E121" s="30"/>
      <c r="F121" s="30"/>
    </row>
    <row r="122" ht="15.75" customHeight="1">
      <c r="D122" s="29"/>
      <c r="E122" s="30"/>
      <c r="F122" s="30"/>
    </row>
    <row r="123" ht="15.75" customHeight="1">
      <c r="D123" s="29"/>
      <c r="E123" s="30"/>
      <c r="F123" s="30"/>
    </row>
    <row r="124" ht="15.75" customHeight="1">
      <c r="D124" s="29"/>
      <c r="E124" s="30"/>
      <c r="F124" s="30"/>
    </row>
    <row r="125" ht="15.75" customHeight="1">
      <c r="D125" s="29"/>
      <c r="E125" s="30"/>
      <c r="F125" s="30"/>
    </row>
    <row r="126" ht="15.75" customHeight="1">
      <c r="D126" s="29"/>
      <c r="E126" s="30"/>
      <c r="F126" s="30"/>
    </row>
    <row r="127" ht="15.75" customHeight="1">
      <c r="D127" s="29"/>
      <c r="E127" s="30"/>
      <c r="F127" s="30"/>
    </row>
    <row r="128" ht="15.75" customHeight="1">
      <c r="D128" s="29"/>
      <c r="E128" s="30"/>
      <c r="F128" s="30"/>
    </row>
    <row r="129" ht="15.75" customHeight="1">
      <c r="D129" s="29"/>
      <c r="E129" s="30"/>
      <c r="F129" s="30"/>
    </row>
    <row r="130" ht="15.75" customHeight="1">
      <c r="D130" s="29"/>
      <c r="E130" s="30"/>
      <c r="F130" s="30"/>
    </row>
    <row r="131" ht="15.75" customHeight="1">
      <c r="D131" s="29"/>
      <c r="E131" s="30"/>
      <c r="F131" s="30"/>
    </row>
    <row r="132" ht="15.75" customHeight="1">
      <c r="D132" s="29"/>
      <c r="E132" s="30"/>
      <c r="F132" s="30"/>
    </row>
    <row r="133" ht="15.75" customHeight="1">
      <c r="D133" s="29"/>
      <c r="E133" s="30"/>
      <c r="F133" s="30"/>
    </row>
    <row r="134" ht="15.75" customHeight="1">
      <c r="D134" s="29"/>
      <c r="E134" s="30"/>
      <c r="F134" s="30"/>
    </row>
    <row r="135" ht="15.75" customHeight="1">
      <c r="D135" s="29"/>
      <c r="E135" s="30"/>
      <c r="F135" s="30"/>
    </row>
    <row r="136" ht="15.75" customHeight="1">
      <c r="D136" s="29"/>
      <c r="E136" s="30"/>
      <c r="F136" s="30"/>
    </row>
    <row r="137" ht="15.75" customHeight="1">
      <c r="D137" s="29"/>
      <c r="E137" s="30"/>
      <c r="F137" s="30"/>
    </row>
    <row r="138" ht="15.75" customHeight="1">
      <c r="D138" s="29"/>
      <c r="E138" s="30"/>
      <c r="F138" s="30"/>
    </row>
    <row r="139" ht="15.75" customHeight="1">
      <c r="D139" s="29"/>
      <c r="E139" s="30"/>
      <c r="F139" s="30"/>
    </row>
    <row r="140" ht="15.75" customHeight="1">
      <c r="D140" s="29"/>
      <c r="E140" s="30"/>
      <c r="F140" s="30"/>
    </row>
    <row r="141" ht="15.75" customHeight="1">
      <c r="D141" s="29"/>
      <c r="E141" s="30"/>
      <c r="F141" s="30"/>
    </row>
    <row r="142" ht="15.75" customHeight="1">
      <c r="D142" s="29"/>
      <c r="E142" s="30"/>
      <c r="F142" s="30"/>
    </row>
    <row r="143" ht="15.75" customHeight="1">
      <c r="D143" s="29"/>
      <c r="E143" s="30"/>
      <c r="F143" s="30"/>
    </row>
    <row r="144" ht="15.75" customHeight="1">
      <c r="D144" s="29"/>
      <c r="E144" s="30"/>
      <c r="F144" s="30"/>
    </row>
    <row r="145" ht="15.75" customHeight="1">
      <c r="D145" s="29"/>
      <c r="E145" s="30"/>
      <c r="F145" s="30"/>
    </row>
    <row r="146" ht="15.75" customHeight="1">
      <c r="D146" s="29"/>
      <c r="E146" s="30"/>
      <c r="F146" s="30"/>
    </row>
    <row r="147" ht="15.75" customHeight="1">
      <c r="D147" s="29"/>
      <c r="E147" s="30"/>
      <c r="F147" s="30"/>
    </row>
    <row r="148" ht="15.75" customHeight="1">
      <c r="D148" s="29"/>
      <c r="E148" s="30"/>
      <c r="F148" s="30"/>
    </row>
    <row r="149" ht="15.75" customHeight="1">
      <c r="D149" s="29"/>
      <c r="E149" s="30"/>
      <c r="F149" s="30"/>
    </row>
    <row r="150" ht="15.75" customHeight="1">
      <c r="D150" s="29"/>
      <c r="E150" s="30"/>
      <c r="F150" s="30"/>
    </row>
    <row r="151" ht="15.75" customHeight="1">
      <c r="D151" s="29"/>
      <c r="E151" s="30"/>
      <c r="F151" s="30"/>
    </row>
    <row r="152" ht="15.75" customHeight="1">
      <c r="D152" s="29"/>
      <c r="E152" s="30"/>
      <c r="F152" s="30"/>
    </row>
    <row r="153" ht="15.75" customHeight="1">
      <c r="D153" s="29"/>
      <c r="E153" s="30"/>
      <c r="F153" s="30"/>
    </row>
    <row r="154" ht="15.75" customHeight="1">
      <c r="D154" s="29"/>
      <c r="E154" s="30"/>
      <c r="F154" s="30"/>
    </row>
    <row r="155" ht="15.75" customHeight="1">
      <c r="D155" s="29"/>
      <c r="E155" s="30"/>
      <c r="F155" s="30"/>
    </row>
    <row r="156" ht="15.75" customHeight="1">
      <c r="D156" s="29"/>
      <c r="E156" s="30"/>
      <c r="F156" s="30"/>
    </row>
    <row r="157" ht="15.75" customHeight="1">
      <c r="D157" s="29"/>
      <c r="E157" s="30"/>
      <c r="F157" s="30"/>
    </row>
    <row r="158" ht="15.75" customHeight="1">
      <c r="D158" s="29"/>
      <c r="E158" s="30"/>
      <c r="F158" s="30"/>
    </row>
    <row r="159" ht="15.75" customHeight="1">
      <c r="D159" s="29"/>
      <c r="E159" s="30"/>
      <c r="F159" s="30"/>
    </row>
    <row r="160" ht="15.75" customHeight="1">
      <c r="D160" s="29"/>
      <c r="E160" s="30"/>
      <c r="F160" s="30"/>
    </row>
    <row r="161" ht="15.75" customHeight="1">
      <c r="D161" s="29"/>
      <c r="E161" s="30"/>
      <c r="F161" s="30"/>
    </row>
    <row r="162" ht="15.75" customHeight="1">
      <c r="D162" s="29"/>
      <c r="E162" s="30"/>
      <c r="F162" s="30"/>
    </row>
    <row r="163" ht="15.75" customHeight="1">
      <c r="D163" s="29"/>
      <c r="E163" s="30"/>
      <c r="F163" s="30"/>
    </row>
    <row r="164" ht="15.75" customHeight="1">
      <c r="D164" s="29"/>
      <c r="E164" s="30"/>
      <c r="F164" s="30"/>
    </row>
    <row r="165" ht="15.75" customHeight="1">
      <c r="D165" s="29"/>
      <c r="E165" s="30"/>
      <c r="F165" s="30"/>
    </row>
    <row r="166" ht="15.75" customHeight="1">
      <c r="D166" s="29"/>
      <c r="E166" s="30"/>
      <c r="F166" s="30"/>
    </row>
    <row r="167" ht="15.75" customHeight="1">
      <c r="D167" s="29"/>
      <c r="E167" s="30"/>
      <c r="F167" s="30"/>
    </row>
    <row r="168" ht="15.75" customHeight="1">
      <c r="D168" s="29"/>
      <c r="E168" s="30"/>
      <c r="F168" s="30"/>
    </row>
    <row r="169" ht="15.75" customHeight="1">
      <c r="D169" s="29"/>
      <c r="E169" s="30"/>
      <c r="F169" s="30"/>
    </row>
    <row r="170" ht="15.75" customHeight="1">
      <c r="D170" s="29"/>
      <c r="E170" s="30"/>
      <c r="F170" s="30"/>
    </row>
    <row r="171" ht="15.75" customHeight="1">
      <c r="D171" s="29"/>
      <c r="E171" s="30"/>
      <c r="F171" s="30"/>
    </row>
    <row r="172" ht="15.75" customHeight="1">
      <c r="D172" s="29"/>
      <c r="E172" s="30"/>
      <c r="F172" s="30"/>
    </row>
    <row r="173" ht="15.75" customHeight="1">
      <c r="D173" s="29"/>
      <c r="E173" s="30"/>
      <c r="F173" s="30"/>
    </row>
    <row r="174" ht="15.75" customHeight="1">
      <c r="D174" s="29"/>
      <c r="E174" s="30"/>
      <c r="F174" s="30"/>
    </row>
    <row r="175" ht="15.75" customHeight="1">
      <c r="D175" s="29"/>
      <c r="E175" s="30"/>
      <c r="F175" s="30"/>
    </row>
    <row r="176" ht="15.75" customHeight="1">
      <c r="D176" s="29"/>
      <c r="E176" s="30"/>
      <c r="F176" s="30"/>
    </row>
    <row r="177" ht="15.75" customHeight="1">
      <c r="D177" s="29"/>
      <c r="E177" s="30"/>
      <c r="F177" s="30"/>
    </row>
    <row r="178" ht="15.75" customHeight="1">
      <c r="D178" s="29"/>
      <c r="E178" s="30"/>
      <c r="F178" s="30"/>
    </row>
    <row r="179" ht="15.75" customHeight="1">
      <c r="D179" s="29"/>
      <c r="E179" s="30"/>
      <c r="F179" s="30"/>
    </row>
    <row r="180" ht="15.75" customHeight="1">
      <c r="D180" s="29"/>
      <c r="E180" s="30"/>
      <c r="F180" s="30"/>
    </row>
    <row r="181" ht="15.75" customHeight="1">
      <c r="D181" s="29"/>
      <c r="E181" s="30"/>
      <c r="F181" s="30"/>
    </row>
    <row r="182" ht="15.75" customHeight="1">
      <c r="D182" s="29"/>
      <c r="E182" s="30"/>
      <c r="F182" s="30"/>
    </row>
    <row r="183" ht="15.75" customHeight="1">
      <c r="D183" s="29"/>
      <c r="E183" s="30"/>
      <c r="F183" s="30"/>
    </row>
    <row r="184" ht="15.75" customHeight="1">
      <c r="D184" s="29"/>
      <c r="E184" s="30"/>
      <c r="F184" s="30"/>
    </row>
    <row r="185" ht="15.75" customHeight="1">
      <c r="D185" s="29"/>
      <c r="E185" s="30"/>
      <c r="F185" s="30"/>
    </row>
    <row r="186" ht="15.75" customHeight="1">
      <c r="D186" s="29"/>
      <c r="E186" s="30"/>
      <c r="F186" s="30"/>
    </row>
    <row r="187" ht="15.75" customHeight="1">
      <c r="D187" s="29"/>
      <c r="E187" s="30"/>
      <c r="F187" s="30"/>
    </row>
    <row r="188" ht="15.75" customHeight="1">
      <c r="D188" s="29"/>
      <c r="E188" s="30"/>
      <c r="F188" s="30"/>
    </row>
    <row r="189" ht="15.75" customHeight="1">
      <c r="D189" s="29"/>
      <c r="E189" s="30"/>
      <c r="F189" s="30"/>
    </row>
    <row r="190" ht="15.75" customHeight="1">
      <c r="D190" s="29"/>
      <c r="E190" s="30"/>
      <c r="F190" s="30"/>
    </row>
    <row r="191" ht="15.75" customHeight="1">
      <c r="D191" s="29"/>
      <c r="E191" s="30"/>
      <c r="F191" s="30"/>
    </row>
    <row r="192" ht="15.75" customHeight="1">
      <c r="D192" s="29"/>
      <c r="E192" s="30"/>
      <c r="F192" s="30"/>
    </row>
    <row r="193" ht="15.75" customHeight="1">
      <c r="D193" s="29"/>
      <c r="E193" s="30"/>
      <c r="F193" s="30"/>
    </row>
    <row r="194" ht="15.75" customHeight="1">
      <c r="D194" s="29"/>
      <c r="E194" s="30"/>
      <c r="F194" s="30"/>
    </row>
    <row r="195" ht="15.75" customHeight="1">
      <c r="D195" s="29"/>
      <c r="E195" s="30"/>
      <c r="F195" s="30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8">
    <mergeCell ref="A1:H1"/>
    <mergeCell ref="A3:H3"/>
    <mergeCell ref="A5:H5"/>
    <mergeCell ref="A20:F20"/>
    <mergeCell ref="A21:F21"/>
    <mergeCell ref="A22:H22"/>
    <mergeCell ref="A32:F32"/>
    <mergeCell ref="A33:F33"/>
  </mergeCells>
  <printOptions gridLines="1" horizontalCentered="1"/>
  <pageMargins bottom="0.75" footer="0.0" header="0.0" left="0.7" right="0.7" top="0.75"/>
  <pageSetup fitToHeight="0" paperSize="9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56.38"/>
    <col customWidth="1" min="3" max="3" width="8.88"/>
    <col customWidth="1" min="4" max="6" width="11.38"/>
    <col customWidth="1" min="7" max="8" width="12.63"/>
  </cols>
  <sheetData>
    <row r="1" ht="15.75" customHeight="1">
      <c r="A1" s="31" t="s">
        <v>41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15.75" customHeight="1">
      <c r="A2" s="33" t="s">
        <v>2</v>
      </c>
      <c r="B2" s="7"/>
      <c r="C2" s="7"/>
      <c r="D2" s="7"/>
      <c r="E2" s="7"/>
      <c r="F2" s="7"/>
      <c r="G2" s="7"/>
      <c r="H2" s="8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15.75" customHeight="1">
      <c r="A3" s="34" t="s">
        <v>3</v>
      </c>
      <c r="B3" s="34" t="s">
        <v>4</v>
      </c>
      <c r="C3" s="34" t="s">
        <v>5</v>
      </c>
      <c r="D3" s="35" t="s">
        <v>42</v>
      </c>
      <c r="E3" s="35" t="s">
        <v>43</v>
      </c>
      <c r="F3" s="35" t="s">
        <v>44</v>
      </c>
      <c r="G3" s="34" t="s">
        <v>45</v>
      </c>
      <c r="H3" s="34" t="s">
        <v>46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15.75" customHeight="1">
      <c r="A4" s="36">
        <v>1.0</v>
      </c>
      <c r="B4" s="37" t="s">
        <v>11</v>
      </c>
      <c r="C4" s="38" t="s">
        <v>12</v>
      </c>
      <c r="D4" s="39">
        <v>598.5</v>
      </c>
      <c r="E4" s="39">
        <v>539.28</v>
      </c>
      <c r="F4" s="39">
        <v>899.0</v>
      </c>
      <c r="G4" s="40">
        <f t="shared" ref="G4:G16" si="1">SUM(D4+E4+F4)</f>
        <v>2036.78</v>
      </c>
      <c r="H4" s="40">
        <f t="shared" ref="H4:H16" si="2">AVERAGE(D4:F4)</f>
        <v>678.9266667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5.75" customHeight="1">
      <c r="A5" s="36">
        <v>2.0</v>
      </c>
      <c r="B5" s="37" t="s">
        <v>13</v>
      </c>
      <c r="C5" s="38" t="s">
        <v>12</v>
      </c>
      <c r="D5" s="39">
        <v>51.33</v>
      </c>
      <c r="E5" s="39">
        <v>54.44</v>
      </c>
      <c r="F5" s="39">
        <v>83.46</v>
      </c>
      <c r="G5" s="40">
        <f t="shared" si="1"/>
        <v>189.23</v>
      </c>
      <c r="H5" s="40">
        <f t="shared" si="2"/>
        <v>63.07666667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15.75" customHeight="1">
      <c r="A6" s="36">
        <v>3.0</v>
      </c>
      <c r="B6" s="41" t="s">
        <v>47</v>
      </c>
      <c r="C6" s="38" t="s">
        <v>12</v>
      </c>
      <c r="D6" s="39">
        <v>555.55</v>
      </c>
      <c r="E6" s="39">
        <v>643.0</v>
      </c>
      <c r="F6" s="39">
        <v>619.19</v>
      </c>
      <c r="G6" s="40">
        <f t="shared" si="1"/>
        <v>1817.74</v>
      </c>
      <c r="H6" s="40">
        <f t="shared" si="2"/>
        <v>605.9133333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>
      <c r="A7" s="36">
        <v>4.0</v>
      </c>
      <c r="B7" s="42" t="s">
        <v>48</v>
      </c>
      <c r="C7" s="38" t="s">
        <v>12</v>
      </c>
      <c r="D7" s="43">
        <v>119.83</v>
      </c>
      <c r="E7" s="39">
        <v>107.1</v>
      </c>
      <c r="F7" s="39">
        <v>120.0</v>
      </c>
      <c r="G7" s="40">
        <f t="shared" si="1"/>
        <v>346.93</v>
      </c>
      <c r="H7" s="40">
        <f t="shared" si="2"/>
        <v>115.6433333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ht="15.75" customHeight="1">
      <c r="A8" s="36">
        <v>5.0</v>
      </c>
      <c r="B8" s="41" t="s">
        <v>49</v>
      </c>
      <c r="C8" s="38" t="s">
        <v>12</v>
      </c>
      <c r="D8" s="39">
        <v>59.0</v>
      </c>
      <c r="E8" s="39">
        <v>75.98</v>
      </c>
      <c r="F8" s="39">
        <v>110.0</v>
      </c>
      <c r="G8" s="40">
        <f t="shared" si="1"/>
        <v>244.98</v>
      </c>
      <c r="H8" s="40">
        <f t="shared" si="2"/>
        <v>81.66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15.75" customHeight="1">
      <c r="A9" s="36">
        <v>6.0</v>
      </c>
      <c r="B9" s="41" t="s">
        <v>50</v>
      </c>
      <c r="C9" s="38" t="s">
        <v>12</v>
      </c>
      <c r="D9" s="39">
        <v>119.59</v>
      </c>
      <c r="E9" s="39">
        <v>175.0</v>
      </c>
      <c r="F9" s="39">
        <v>219.9</v>
      </c>
      <c r="G9" s="40">
        <f t="shared" si="1"/>
        <v>514.49</v>
      </c>
      <c r="H9" s="40">
        <f t="shared" si="2"/>
        <v>171.4966667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15.75" customHeight="1">
      <c r="A10" s="36">
        <v>7.0</v>
      </c>
      <c r="B10" s="37" t="s">
        <v>19</v>
      </c>
      <c r="C10" s="38" t="s">
        <v>12</v>
      </c>
      <c r="D10" s="39">
        <v>51.0</v>
      </c>
      <c r="E10" s="39">
        <v>52.9</v>
      </c>
      <c r="F10" s="39">
        <v>55.8</v>
      </c>
      <c r="G10" s="40">
        <f t="shared" si="1"/>
        <v>159.7</v>
      </c>
      <c r="H10" s="40">
        <f t="shared" si="2"/>
        <v>53.23333333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15.75" customHeight="1">
      <c r="A11" s="36">
        <v>8.0</v>
      </c>
      <c r="B11" s="37" t="s">
        <v>20</v>
      </c>
      <c r="C11" s="38" t="s">
        <v>12</v>
      </c>
      <c r="D11" s="39">
        <v>17.9</v>
      </c>
      <c r="E11" s="39">
        <v>18.8</v>
      </c>
      <c r="F11" s="39">
        <v>21.73</v>
      </c>
      <c r="G11" s="40">
        <f t="shared" si="1"/>
        <v>58.43</v>
      </c>
      <c r="H11" s="40">
        <f t="shared" si="2"/>
        <v>19.47666667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15.75" customHeight="1">
      <c r="A12" s="36">
        <v>9.0</v>
      </c>
      <c r="B12" s="41" t="s">
        <v>21</v>
      </c>
      <c r="C12" s="38" t="s">
        <v>12</v>
      </c>
      <c r="D12" s="39">
        <v>519.9</v>
      </c>
      <c r="E12" s="39">
        <v>603.15</v>
      </c>
      <c r="F12" s="39">
        <v>630.0</v>
      </c>
      <c r="G12" s="40">
        <f t="shared" si="1"/>
        <v>1753.05</v>
      </c>
      <c r="H12" s="40">
        <f t="shared" si="2"/>
        <v>584.35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15.75" customHeight="1">
      <c r="A13" s="36">
        <v>10.0</v>
      </c>
      <c r="B13" s="41" t="s">
        <v>51</v>
      </c>
      <c r="C13" s="38" t="s">
        <v>12</v>
      </c>
      <c r="D13" s="39">
        <v>1480.0</v>
      </c>
      <c r="E13" s="39">
        <v>1949.0</v>
      </c>
      <c r="F13" s="39">
        <v>2655.65</v>
      </c>
      <c r="G13" s="40">
        <f t="shared" si="1"/>
        <v>6084.65</v>
      </c>
      <c r="H13" s="40">
        <f t="shared" si="2"/>
        <v>2028.216667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15.75" customHeight="1">
      <c r="A14" s="36">
        <v>11.0</v>
      </c>
      <c r="B14" s="41" t="s">
        <v>52</v>
      </c>
      <c r="C14" s="38" t="s">
        <v>12</v>
      </c>
      <c r="D14" s="43">
        <v>152.92</v>
      </c>
      <c r="E14" s="39">
        <v>189.99</v>
      </c>
      <c r="F14" s="39">
        <v>211.11</v>
      </c>
      <c r="G14" s="40">
        <f t="shared" si="1"/>
        <v>554.02</v>
      </c>
      <c r="H14" s="40">
        <f t="shared" si="2"/>
        <v>184.6733333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15.75" customHeight="1">
      <c r="A15" s="36">
        <v>12.0</v>
      </c>
      <c r="B15" s="41" t="s">
        <v>24</v>
      </c>
      <c r="C15" s="38" t="s">
        <v>12</v>
      </c>
      <c r="D15" s="39">
        <v>1359.0</v>
      </c>
      <c r="E15" s="39">
        <v>1390.0</v>
      </c>
      <c r="F15" s="39">
        <v>1499.9</v>
      </c>
      <c r="G15" s="40">
        <f t="shared" si="1"/>
        <v>4248.9</v>
      </c>
      <c r="H15" s="40">
        <f t="shared" si="2"/>
        <v>1416.3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15.75" customHeight="1">
      <c r="A16" s="36">
        <v>13.0</v>
      </c>
      <c r="B16" s="37" t="s">
        <v>53</v>
      </c>
      <c r="C16" s="38" t="s">
        <v>12</v>
      </c>
      <c r="D16" s="39">
        <v>4499.1</v>
      </c>
      <c r="E16" s="39">
        <v>4578.5</v>
      </c>
      <c r="F16" s="39">
        <v>5805.65</v>
      </c>
      <c r="G16" s="40">
        <f t="shared" si="1"/>
        <v>14883.25</v>
      </c>
      <c r="H16" s="40">
        <f t="shared" si="2"/>
        <v>4961.083333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15.75" customHeight="1">
      <c r="A17" s="33" t="s">
        <v>28</v>
      </c>
      <c r="B17" s="7"/>
      <c r="C17" s="7"/>
      <c r="D17" s="7"/>
      <c r="E17" s="7"/>
      <c r="F17" s="7"/>
      <c r="G17" s="7"/>
      <c r="H17" s="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15.75" customHeight="1">
      <c r="A18" s="34" t="s">
        <v>3</v>
      </c>
      <c r="B18" s="34" t="s">
        <v>4</v>
      </c>
      <c r="C18" s="34" t="s">
        <v>5</v>
      </c>
      <c r="D18" s="45" t="s">
        <v>54</v>
      </c>
      <c r="E18" s="45" t="s">
        <v>55</v>
      </c>
      <c r="F18" s="45" t="s">
        <v>56</v>
      </c>
      <c r="G18" s="34" t="s">
        <v>45</v>
      </c>
      <c r="H18" s="34" t="s">
        <v>46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15.75" customHeight="1">
      <c r="A19" s="46">
        <v>1.0</v>
      </c>
      <c r="B19" s="47" t="s">
        <v>31</v>
      </c>
      <c r="C19" s="48" t="s">
        <v>12</v>
      </c>
      <c r="D19" s="49">
        <v>27.32</v>
      </c>
      <c r="E19" s="49">
        <v>29.7</v>
      </c>
      <c r="F19" s="49">
        <v>38.0</v>
      </c>
      <c r="G19" s="40">
        <f t="shared" ref="G19:G26" si="3">SUM(D19+E19+F19)</f>
        <v>95.02</v>
      </c>
      <c r="H19" s="40">
        <f t="shared" ref="H19:H26" si="4">AVERAGE(D19:F19)</f>
        <v>31.67333333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5.75" customHeight="1">
      <c r="A20" s="36">
        <v>3.0</v>
      </c>
      <c r="B20" s="51" t="s">
        <v>32</v>
      </c>
      <c r="C20" s="38" t="s">
        <v>12</v>
      </c>
      <c r="D20" s="39">
        <v>53.0</v>
      </c>
      <c r="E20" s="39">
        <v>67.48</v>
      </c>
      <c r="F20" s="39">
        <v>67.9</v>
      </c>
      <c r="G20" s="40">
        <f t="shared" si="3"/>
        <v>188.38</v>
      </c>
      <c r="H20" s="40">
        <f t="shared" si="4"/>
        <v>62.79333333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15.75" customHeight="1">
      <c r="A21" s="36">
        <v>4.0</v>
      </c>
      <c r="B21" s="51" t="s">
        <v>34</v>
      </c>
      <c r="C21" s="38" t="s">
        <v>12</v>
      </c>
      <c r="D21" s="39">
        <v>49.99</v>
      </c>
      <c r="E21" s="39">
        <v>54.9</v>
      </c>
      <c r="F21" s="39">
        <v>69.7</v>
      </c>
      <c r="G21" s="40">
        <f t="shared" si="3"/>
        <v>174.59</v>
      </c>
      <c r="H21" s="40">
        <f t="shared" si="4"/>
        <v>58.19666667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5.75" customHeight="1">
      <c r="A22" s="36">
        <v>5.0</v>
      </c>
      <c r="B22" s="51" t="s">
        <v>35</v>
      </c>
      <c r="C22" s="38" t="s">
        <v>12</v>
      </c>
      <c r="D22" s="39">
        <v>54.99</v>
      </c>
      <c r="E22" s="39">
        <v>59.99</v>
      </c>
      <c r="F22" s="39">
        <v>89.0</v>
      </c>
      <c r="G22" s="40">
        <f t="shared" si="3"/>
        <v>203.98</v>
      </c>
      <c r="H22" s="40">
        <f t="shared" si="4"/>
        <v>67.99333333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5.75" customHeight="1">
      <c r="A23" s="36">
        <v>6.0</v>
      </c>
      <c r="B23" s="51" t="s">
        <v>36</v>
      </c>
      <c r="C23" s="38" t="s">
        <v>12</v>
      </c>
      <c r="D23" s="39">
        <v>17.5</v>
      </c>
      <c r="E23" s="39">
        <v>17.91</v>
      </c>
      <c r="F23" s="39">
        <v>19.9</v>
      </c>
      <c r="G23" s="40">
        <f t="shared" si="3"/>
        <v>55.31</v>
      </c>
      <c r="H23" s="40">
        <f t="shared" si="4"/>
        <v>18.43666667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5.75" customHeight="1">
      <c r="A24" s="36">
        <v>7.0</v>
      </c>
      <c r="B24" s="51" t="s">
        <v>37</v>
      </c>
      <c r="C24" s="38" t="s">
        <v>12</v>
      </c>
      <c r="D24" s="39">
        <v>12.99</v>
      </c>
      <c r="E24" s="39">
        <v>20.0</v>
      </c>
      <c r="F24" s="39">
        <v>24.76</v>
      </c>
      <c r="G24" s="40">
        <f t="shared" si="3"/>
        <v>57.75</v>
      </c>
      <c r="H24" s="40">
        <f t="shared" si="4"/>
        <v>19.25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15.75" customHeight="1">
      <c r="A25" s="36">
        <v>8.0</v>
      </c>
      <c r="B25" s="51" t="s">
        <v>38</v>
      </c>
      <c r="C25" s="38" t="s">
        <v>12</v>
      </c>
      <c r="D25" s="39">
        <v>86.26</v>
      </c>
      <c r="E25" s="39">
        <v>129.9</v>
      </c>
      <c r="F25" s="39">
        <v>114.9</v>
      </c>
      <c r="G25" s="40">
        <f t="shared" si="3"/>
        <v>331.06</v>
      </c>
      <c r="H25" s="40">
        <f t="shared" si="4"/>
        <v>110.3533333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15.75" customHeight="1">
      <c r="A26" s="36">
        <v>9.0</v>
      </c>
      <c r="B26" s="52" t="s">
        <v>39</v>
      </c>
      <c r="C26" s="38" t="s">
        <v>12</v>
      </c>
      <c r="D26" s="39">
        <v>58.0</v>
      </c>
      <c r="E26" s="39">
        <v>59.99</v>
      </c>
      <c r="F26" s="39">
        <v>69.94</v>
      </c>
      <c r="G26" s="40">
        <f t="shared" si="3"/>
        <v>187.93</v>
      </c>
      <c r="H26" s="40">
        <f t="shared" si="4"/>
        <v>62.64333333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15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15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1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15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15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15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ht="15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15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15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ht="15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ht="15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ht="15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ht="15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ht="15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15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15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ht="15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ht="15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15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1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ht="15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15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ht="15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15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5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15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ht="15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ht="15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15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ht="15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15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15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15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ht="15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ht="15.7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ht="15.7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15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ht="15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15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ht="15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ht="15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ht="15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15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ht="15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ht="15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ht="15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15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ht="15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ht="15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ht="15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ht="15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ht="15.7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ht="15.7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ht="15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ht="15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ht="15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ht="15.7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ht="15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ht="15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ht="15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ht="15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ht="15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ht="15.7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ht="15.7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ht="15.7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ht="15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ht="15.7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ht="15.7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15.7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ht="15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ht="15.7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ht="15.7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ht="15.7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ht="15.7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ht="15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ht="15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ht="15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ht="15.7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ht="15.7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ht="15.7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ht="15.7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ht="15.7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ht="15.7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ht="15.7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ht="15.7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ht="15.7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ht="15.7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ht="15.7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ht="15.7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ht="15.7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ht="15.7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ht="15.7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ht="15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ht="15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ht="15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ht="15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ht="15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ht="15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ht="15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ht="15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ht="15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ht="15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ht="15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ht="15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ht="15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ht="15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ht="15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ht="15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ht="15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ht="15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ht="15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ht="15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ht="15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ht="15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ht="15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ht="15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ht="15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ht="15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ht="15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ht="15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ht="15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ht="15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ht="15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ht="15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ht="15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ht="15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ht="15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ht="15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ht="15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ht="15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ht="15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ht="15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ht="15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ht="15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ht="15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ht="15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ht="15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ht="15.7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ht="15.7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ht="15.7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ht="15.7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ht="15.7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ht="15.7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ht="15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ht="15.7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ht="15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ht="15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ht="15.7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ht="15.7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ht="15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ht="15.7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ht="15.7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ht="15.7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ht="15.7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ht="15.7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ht="15.7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ht="15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ht="15.7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ht="15.7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ht="15.7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ht="15.7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ht="15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ht="15.7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ht="15.7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ht="15.7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ht="15.7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ht="15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ht="15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ht="15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ht="15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ht="15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ht="15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ht="15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ht="15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ht="15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ht="15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ht="15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ht="15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ht="15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ht="15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ht="15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ht="15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ht="15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ht="15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ht="15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ht="15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ht="15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</sheetData>
  <mergeCells count="3">
    <mergeCell ref="A1:H1"/>
    <mergeCell ref="A2:H2"/>
    <mergeCell ref="A17:H17"/>
  </mergeCells>
  <printOptions/>
  <pageMargins bottom="0.984027777777778" footer="0.0" header="0.0" left="0.747916666666667" right="0.747916666666667" top="0.984027777777778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