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nk_dgp\CAPACITACAO\RELATORIOS\SIMEC 2017\Planilhas unidades - dez 2017\"/>
    </mc:Choice>
  </mc:AlternateContent>
  <bookViews>
    <workbookView xWindow="0" yWindow="0" windowWidth="19200" windowHeight="11160"/>
  </bookViews>
  <sheets>
    <sheet name="AÇÕES DE CAPACITACAO E QUALIFIC" sheetId="1" r:id="rId1"/>
    <sheet name="Instruções de preenchimento da " sheetId="2" r:id="rId2"/>
  </sheets>
  <definedNames>
    <definedName name="_xlnm._FilterDatabase" localSheetId="0" hidden="1">'AÇÕES DE CAPACITACAO E QUALIFIC'!$A$2:$AF$274</definedName>
  </definedNames>
  <calcPr calcId="162913"/>
</workbook>
</file>

<file path=xl/calcChain.xml><?xml version="1.0" encoding="utf-8"?>
<calcChain xmlns="http://schemas.openxmlformats.org/spreadsheetml/2006/main">
  <c r="V202" i="1" l="1"/>
  <c r="V65" i="1"/>
  <c r="V189" i="1"/>
  <c r="V266" i="1"/>
  <c r="V10" i="1"/>
  <c r="V253" i="1"/>
  <c r="V239" i="1"/>
  <c r="V100" i="1"/>
  <c r="V74" i="1"/>
  <c r="V222" i="1" l="1"/>
  <c r="V57" i="1" l="1"/>
  <c r="V260" i="1"/>
  <c r="V174" i="1" l="1"/>
  <c r="V75" i="1"/>
  <c r="V38" i="1"/>
  <c r="V59" i="1"/>
  <c r="V157" i="1"/>
  <c r="V3" i="1"/>
  <c r="V199" i="1"/>
  <c r="V49" i="1"/>
  <c r="V121" i="1"/>
  <c r="V186" i="1"/>
  <c r="V248" i="1"/>
  <c r="V198" i="1"/>
  <c r="V24" i="1"/>
  <c r="V140" i="1"/>
  <c r="V255" i="1"/>
  <c r="V91" i="1"/>
  <c r="V50" i="1"/>
  <c r="V104" i="1"/>
  <c r="V187" i="1"/>
  <c r="V20" i="1"/>
  <c r="V175" i="1"/>
  <c r="V223" i="1"/>
  <c r="V176" i="1"/>
  <c r="V177" i="1"/>
  <c r="V159" i="1"/>
  <c r="V219" i="1"/>
  <c r="V89" i="1"/>
  <c r="V270" i="1"/>
  <c r="V76" i="1"/>
  <c r="V102" i="1"/>
  <c r="V190" i="1"/>
  <c r="V67" i="1"/>
  <c r="V66" i="1"/>
  <c r="V43" i="1"/>
  <c r="V44" i="1"/>
  <c r="V200" i="1"/>
  <c r="V229" i="1"/>
  <c r="V148" i="1"/>
  <c r="V11" i="1"/>
  <c r="V16" i="1"/>
  <c r="V109" i="1"/>
  <c r="V122" i="1"/>
  <c r="V134" i="1"/>
  <c r="V249" i="1"/>
  <c r="V145" i="1"/>
  <c r="V267" i="1"/>
  <c r="V25" i="1"/>
  <c r="V62" i="1"/>
  <c r="V136" i="1"/>
  <c r="V110" i="1"/>
  <c r="V160" i="1"/>
  <c r="V125" i="1"/>
  <c r="V171" i="1"/>
  <c r="V94" i="1"/>
  <c r="V6" i="1"/>
  <c r="V95" i="1"/>
  <c r="V105" i="1"/>
  <c r="V116" i="1"/>
  <c r="V129" i="1"/>
  <c r="V137" i="1"/>
  <c r="V141" i="1"/>
  <c r="V203" i="1"/>
  <c r="V261" i="1"/>
  <c r="V7" i="1"/>
  <c r="V32" i="1"/>
  <c r="V56" i="1"/>
  <c r="V71" i="1"/>
  <c r="V106" i="1"/>
  <c r="V112" i="1"/>
  <c r="V130" i="1"/>
  <c r="V132" i="1"/>
  <c r="V204" i="1"/>
  <c r="V215" i="1"/>
  <c r="V228" i="1"/>
  <c r="V21" i="1"/>
  <c r="V250" i="1"/>
  <c r="V58" i="1"/>
  <c r="V51" i="1"/>
  <c r="V92" i="1"/>
  <c r="V158" i="1"/>
  <c r="V224" i="1"/>
  <c r="V40" i="1"/>
  <c r="V52" i="1"/>
  <c r="V4" i="1"/>
  <c r="V210" i="1"/>
  <c r="V12" i="1"/>
  <c r="V9" i="1"/>
  <c r="V33" i="1"/>
  <c r="V73" i="1"/>
  <c r="V101" i="1"/>
  <c r="V126" i="1"/>
  <c r="V142" i="1"/>
  <c r="V154" i="1"/>
  <c r="V161" i="1"/>
  <c r="V167" i="1"/>
  <c r="V113" i="1"/>
  <c r="V205" i="1"/>
  <c r="V133" i="1"/>
  <c r="V34" i="1"/>
  <c r="V5" i="1"/>
  <c r="V72" i="1"/>
  <c r="V23" i="1"/>
  <c r="V258" i="1"/>
  <c r="V168" i="1"/>
  <c r="V127" i="1"/>
  <c r="V81" i="1"/>
  <c r="V117" i="1"/>
  <c r="V169" i="1"/>
  <c r="V85" i="1"/>
  <c r="V90" i="1"/>
  <c r="V41" i="1"/>
  <c r="V188" i="1"/>
  <c r="V201" i="1"/>
  <c r="V218" i="1"/>
  <c r="V225" i="1"/>
  <c r="V251" i="1"/>
  <c r="V114" i="1"/>
  <c r="V206" i="1"/>
  <c r="V216" i="1"/>
  <c r="V241" i="1"/>
  <c r="V259" i="1"/>
  <c r="V35" i="1"/>
  <c r="V220" i="1"/>
  <c r="V53" i="1"/>
  <c r="V138" i="1"/>
  <c r="V64" i="1"/>
  <c r="V111" i="1"/>
  <c r="V181" i="1"/>
  <c r="V68" i="1"/>
  <c r="V262" i="1"/>
  <c r="V77" i="1"/>
  <c r="V78" i="1"/>
  <c r="V42" i="1"/>
  <c r="V155" i="1"/>
  <c r="V162" i="1"/>
  <c r="V214" i="1"/>
  <c r="V179" i="1"/>
  <c r="V60" i="1"/>
  <c r="V180" i="1"/>
  <c r="V61" i="1"/>
  <c r="V254" i="1"/>
  <c r="V164" i="1"/>
  <c r="V79" i="1"/>
  <c r="V13" i="1"/>
  <c r="V274" i="1"/>
  <c r="V80" i="1"/>
  <c r="V143" i="1"/>
  <c r="V69" i="1"/>
  <c r="V193" i="1"/>
  <c r="V230" i="1"/>
  <c r="V28" i="1"/>
  <c r="V70" i="1"/>
  <c r="V191" i="1"/>
  <c r="V194" i="1"/>
  <c r="V211" i="1"/>
  <c r="V271" i="1"/>
  <c r="V231" i="1"/>
  <c r="V236" i="1"/>
  <c r="V27" i="1"/>
  <c r="V31" i="1"/>
  <c r="V36" i="1"/>
  <c r="V82" i="1"/>
  <c r="V86" i="1"/>
  <c r="V88" i="1"/>
  <c r="V96" i="1"/>
  <c r="V98" i="1"/>
  <c r="V131" i="1"/>
  <c r="V135" i="1"/>
  <c r="V146" i="1"/>
  <c r="V150" i="1"/>
  <c r="V172" i="1"/>
  <c r="V242" i="1"/>
  <c r="V246" i="1"/>
  <c r="V247" i="1"/>
  <c r="V268" i="1"/>
  <c r="V263" i="1"/>
  <c r="V22" i="1"/>
  <c r="V45" i="1"/>
  <c r="V84" i="1"/>
  <c r="V99" i="1"/>
  <c r="V139" i="1"/>
  <c r="V147" i="1"/>
  <c r="V153" i="1"/>
  <c r="V212" i="1"/>
  <c r="V217" i="1"/>
  <c r="V234" i="1"/>
  <c r="V238" i="1"/>
  <c r="V243" i="1"/>
  <c r="V269" i="1"/>
  <c r="V83" i="1"/>
  <c r="V240" i="1"/>
  <c r="V156" i="1"/>
  <c r="V273" i="1"/>
  <c r="V170" i="1"/>
  <c r="V63" i="1"/>
  <c r="V119" i="1"/>
  <c r="V128" i="1"/>
  <c r="V149" i="1"/>
  <c r="V166" i="1"/>
  <c r="V182" i="1"/>
  <c r="V196" i="1"/>
  <c r="V207" i="1"/>
  <c r="V264" i="1"/>
  <c r="V17" i="1"/>
  <c r="V87" i="1"/>
  <c r="V97" i="1"/>
  <c r="V108" i="1"/>
  <c r="V115" i="1"/>
  <c r="V178" i="1"/>
  <c r="V185" i="1"/>
  <c r="V195" i="1"/>
  <c r="V213" i="1"/>
  <c r="V221" i="1"/>
  <c r="V235" i="1"/>
  <c r="V245" i="1"/>
  <c r="V151" i="1"/>
  <c r="V8" i="1"/>
  <c r="V256" i="1"/>
  <c r="V37" i="1"/>
  <c r="V208" i="1"/>
  <c r="V209" i="1"/>
  <c r="V233" i="1"/>
  <c r="V226" i="1"/>
  <c r="V144" i="1"/>
  <c r="V29" i="1"/>
  <c r="V237" i="1"/>
  <c r="V257" i="1"/>
  <c r="V152" i="1"/>
  <c r="V183" i="1"/>
  <c r="V265" i="1"/>
  <c r="V26" i="1"/>
  <c r="V227" i="1"/>
  <c r="V118" i="1"/>
  <c r="V54" i="1"/>
  <c r="V46" i="1"/>
  <c r="V39" i="1"/>
  <c r="V252" i="1"/>
  <c r="V107" i="1"/>
  <c r="V184" i="1"/>
  <c r="V123" i="1"/>
  <c r="V244" i="1"/>
  <c r="V93" i="1"/>
  <c r="V173" i="1"/>
  <c r="V120" i="1"/>
  <c r="V165" i="1"/>
  <c r="V14" i="1"/>
  <c r="V15" i="1"/>
  <c r="V232" i="1"/>
  <c r="V272" i="1"/>
  <c r="V124" i="1"/>
  <c r="V197" i="1"/>
  <c r="V163" i="1"/>
  <c r="T170" i="1" l="1"/>
  <c r="T69" i="1"/>
  <c r="T13" i="1"/>
  <c r="T60" i="1"/>
  <c r="T179" i="1"/>
  <c r="T53" i="1"/>
  <c r="T72" i="1"/>
  <c r="T5" i="1"/>
  <c r="S133" i="1"/>
  <c r="T12" i="1"/>
  <c r="T177" i="1"/>
  <c r="T175" i="1"/>
  <c r="T49" i="1"/>
  <c r="T174" i="1"/>
  <c r="V19" i="1"/>
</calcChain>
</file>

<file path=xl/sharedStrings.xml><?xml version="1.0" encoding="utf-8"?>
<sst xmlns="http://schemas.openxmlformats.org/spreadsheetml/2006/main" count="5371" uniqueCount="805">
  <si>
    <t>CONTROLE DE AÇÕES DE CAPACITAÇÃO E QUALIFICAÇÃO</t>
  </si>
  <si>
    <t>RELATÓRIO DAS AÇÕES DE CAPACITAÇÃO</t>
  </si>
  <si>
    <t>A planilha apresentada na Aba anterior será o relatório das ações de capacitação da sua unidade organizacional e foi desenvolvida para o melhor gerenciamento das ações de capacitação realizadas. Ao longo do ano, pode ser utilizada como ferramenta de acompanhamento de processos e controle dos pedidos de capacitação.</t>
  </si>
  <si>
    <t>A responsabilidade pela prestação das informações é da área de gestão de pessoas, mas o envolvimento da área orçamentária/financeira e Direção Geral também é muito importante, pois a gestão dos recursos de capacitação é de cada unidade organizacional.</t>
  </si>
  <si>
    <t>Os dados lançados também serão utilizados pela Diretoria de Gestão de Pessoas para resposta aos relatórios exigidos pelo Ministério do Planejamento (SIPEC e SIMEC).</t>
  </si>
  <si>
    <t>A planilha deve ser preenchida com base nas ações de capacitação e qualificação relativas ao ano de 2017</t>
  </si>
  <si>
    <t>Para este ano a planilha foi alterada, deixou de ter três abas, passou a ser única e algumas colunas foram suprimidas, a fim de facilitar o preenchimento.</t>
  </si>
  <si>
    <t>Cuidar a grafia das palavras, utilizar caixa alta (letras maiúsculas) e não utilizar caracteres como acentos, trema ou outros, isso atrapalha a tabulação dos dados.</t>
  </si>
  <si>
    <t>Verificar o preenchimento de todas as colunas da planilha. Com colunas em branco, as respostas aos relatórios citados acima ficam prejudicadas.</t>
  </si>
  <si>
    <t>No quadro abaixo apresentamos informações sobre o que deve ser respondido em cada coluna.</t>
  </si>
  <si>
    <t>COLUNA</t>
  </si>
  <si>
    <t>O QUE DESCREVER</t>
  </si>
  <si>
    <t>UNIDADE ORGANIZACIONAL</t>
  </si>
  <si>
    <t>NOME</t>
  </si>
  <si>
    <t>SIAPE</t>
  </si>
  <si>
    <t xml:space="preserve">CARGO </t>
  </si>
  <si>
    <t>FUNCAO</t>
  </si>
  <si>
    <t>SETOR</t>
  </si>
  <si>
    <t>TIPO DE AÇÃO</t>
  </si>
  <si>
    <t xml:space="preserve">NIVEL DA ACAO </t>
  </si>
  <si>
    <t>MODALIDADE</t>
  </si>
  <si>
    <t>NOME DO CURSO</t>
  </si>
  <si>
    <t>INSTITUICAO</t>
  </si>
  <si>
    <t>TIPO DE INSTITUICAO</t>
  </si>
  <si>
    <t>LOCAL DO EVENTO (CIDADE/PAÍS)</t>
  </si>
  <si>
    <t>PERIODO DO CURSO OU EVENTO</t>
  </si>
  <si>
    <t>CARGA HORARIA</t>
  </si>
  <si>
    <t>TURMA EXCLUSIVA OU EVENTO ABERTO</t>
  </si>
  <si>
    <t>VALORES INVESTIDOS PELA REITORIA</t>
  </si>
  <si>
    <t>Selecionar o campus do servidor</t>
  </si>
  <si>
    <t>VALOR DE INSCRICAO</t>
  </si>
  <si>
    <t>VALORES DE DIARIAS</t>
  </si>
  <si>
    <t>VALORES DE TRANSPORTE</t>
  </si>
  <si>
    <t>VALOR RECEBIDO A TITULO DE BOLSA DE ESTUDO NO ANO</t>
  </si>
  <si>
    <t>VALOR TOTAL</t>
  </si>
  <si>
    <t>CODIGO DA ACAO ORCAMENTARIA</t>
  </si>
  <si>
    <t>CAPACITACAO PREVISTA NO LNC</t>
  </si>
  <si>
    <t>PROCESSO N°</t>
  </si>
  <si>
    <t>APRESENTOU CERTIFICADO OU OUTRO DOCUMENTO COMPROBATORIO DE PARTICIPAÇÃO</t>
  </si>
  <si>
    <t>APRESENTOU RELATÓRIO DE VIAGEM</t>
  </si>
  <si>
    <t>SITUACAO DO PEDIDO</t>
  </si>
  <si>
    <t>OBSERVACOES</t>
  </si>
  <si>
    <t>NOME DO SERVIDOR</t>
  </si>
  <si>
    <t>Descrever o nome completo do servidor de acordo com o que está registrado no sistema.</t>
  </si>
  <si>
    <t>Digitar a matrícula siape do servidor</t>
  </si>
  <si>
    <t>CARGO</t>
  </si>
  <si>
    <t>REITORIA</t>
  </si>
  <si>
    <t>Descrever se o cargo do servidor é da carreira Docente ou Técnico-Administrativo em educação</t>
  </si>
  <si>
    <t>ANDERSON RICARDO YANZER CABRAL</t>
  </si>
  <si>
    <t>FUNÇÃO</t>
  </si>
  <si>
    <t>Caso o servidor possua alguma função, selecionar a correspondente. Se não tiver, selecionar a opção “nenhum”.</t>
  </si>
  <si>
    <t>Digitar o setor de atuação do servidor</t>
  </si>
  <si>
    <t>DOCENTE</t>
  </si>
  <si>
    <t>Selecionar o tipo de ação a que se refere o pedido do servidor. Ao lado, é possível consultar a explicação de cada item da lista de preenchimento.</t>
  </si>
  <si>
    <t>Afastamento Integral: que são os afastamentos dos servidores para cursos de educação formal, como por exemplo, afastamento para mestrado e doutorado tanto para TAE’s como para Docentes;</t>
  </si>
  <si>
    <t>CD4</t>
  </si>
  <si>
    <t>PROPPI</t>
  </si>
  <si>
    <t>CAPACITACAO DE CURTA DURACAO NO BRASIL</t>
  </si>
  <si>
    <t>Bolsa de estudos: concedidas aos servidores através de edital publicado pela DGP;</t>
  </si>
  <si>
    <t>CURSO APERFEICOAMENTO PROFISSIONAL (CURSO DE CURTA DURACAO)</t>
  </si>
  <si>
    <t>Capacitação de curta duração no Brasil: são os cursos, seminários, congressos, workshops, etc, realizados pelo servidor no Brasil em que a instituição tenha alguma participação, como pagamento da inscrição, concessão de diárias e passagens, promovidos pela Reitoria ou Campi do IFRS ou realizado durante a jornada de trabalho do servidor sem necessidade de compensação de horário. Não devem ser considerados os cursos (ou similares) realizados pelo servidor por iniciativa própria e que não envolveram recursos do IFRS ou foram realizados fora do horário de trabalho.</t>
  </si>
  <si>
    <t>PRESENCIAL</t>
  </si>
  <si>
    <t>CURSO DE FORMACAO DE GESTORES PUBLICOS INOVADORES</t>
  </si>
  <si>
    <t>ANPROTEC/SEBRAE</t>
  </si>
  <si>
    <t>Capacitação de Curta Duração no exterior (afastamento para evento no exterior): lançar os dados dos servidores que abriram processo com a finalidade de capacitação. Viagens ao exterior para acompanhamento de alunos, por exemplo, não são capacitação.</t>
  </si>
  <si>
    <t>PRIVADA</t>
  </si>
  <si>
    <t>RIO DE JANEIRO</t>
  </si>
  <si>
    <t>06/02/2017 A 09/02/2017</t>
  </si>
  <si>
    <t>Curso Incluído no Plano de Trabalho Docente: são os cursos de mestrados e doutorado realizados pelo servidor DOCENTE, que por força da Resolução Consup 82/2011, podem ser incluídos em seus planos de trabalho e assim considerados como horas trabalhadas.</t>
  </si>
  <si>
    <t>Horário Especial Estudante: concedido com base na Lei 8.112/90 a docentes e TAES. O servidor precisa compensar as horas em que se afasta de seu trabalho para estudar.</t>
  </si>
  <si>
    <t>TURMA ABERTA</t>
  </si>
  <si>
    <t>Liberação de Carga Horária (TAE): trata-se da liberação de até 40% da carga-horária do servidor TAE para estudo prevista pelo Programa de Capacitação e IN 06/2015.</t>
  </si>
  <si>
    <t>Licença Capacitação: licença concedida, com base na lei 8.112/90, aos servidores com mais de cindo anos de efetivo exercício por até 90 dias para realização de curso de capacitação.</t>
  </si>
  <si>
    <t>NÍVEL DA AÇÃO</t>
  </si>
  <si>
    <t>Selecionar qual o nível da ação de capacitação realizada pelo servidor.
Pode ser curso de aperfeiçoamento profissional ou de educação formal.
Por curso de aperfeiçoamento profissional (curso de curta duração) compreende-se os cursos, congressos, seminários, workshops, intercâmbios, visitas técnicas, etc, que servidor participou, podem ser realizados no Brasil ou Exterior.</t>
  </si>
  <si>
    <t>Selecionar se o curso se o curso é realizado de forma presencial, à distância ou semi-presencial. Se não possuir a informação selecionar o opção “sem informação”.</t>
  </si>
  <si>
    <t>Descrever o nome do curso realizado pelo servidor.</t>
  </si>
  <si>
    <t>INSTITUIÇÃO</t>
  </si>
  <si>
    <t>Descrever o nome da instituição que promoveu o curso realizado pelo servidor</t>
  </si>
  <si>
    <t>TIPO DE INSTITUIÇÃO</t>
  </si>
  <si>
    <t xml:space="preserve">Selecionar se a instituição promotora do evento é pública ou privada. </t>
  </si>
  <si>
    <t>LOCAL DO EVENTO</t>
  </si>
  <si>
    <t>Se curso realizado no Brasil, descrever o nome da cidade.
Se curso realizado no Exterior, descrever o nome do País.
Se o curso for realizado em EAD, descrever a expressão “não se aplica”.</t>
  </si>
  <si>
    <t xml:space="preserve">Descrever a periodo de duração do curso ou evento (data de início e término).
Se o evento for realizado no exterior, descrever a data do evento, não incluir o período de trânsito.
Se o curso for de educação formal e não foi possível precisar a data, lançar data aproximada. </t>
  </si>
  <si>
    <t>SIM</t>
  </si>
  <si>
    <t>23419.000034.2017-44</t>
  </si>
  <si>
    <t>CARGA HORÁRIA</t>
  </si>
  <si>
    <t xml:space="preserve">Descrever a carga horária do curso ou evento. Para os casos de educação formal, deixar a célula em branco. </t>
  </si>
  <si>
    <t>CONCLUIDA</t>
  </si>
  <si>
    <t>FINALIZADO</t>
  </si>
  <si>
    <t>Selecionar se o curso foi realizado como “Turma Fechada para o IFRS” ou “Turma Aberta”</t>
  </si>
  <si>
    <t>MARGARIDA PRESTES DE SOUZA</t>
  </si>
  <si>
    <t>Esta coluna só deve ser preenchida caso o evento seja promovido pela Reitoria. Nela serão descritos os valores investidos para a realização da capacitação, dividido pelo número de participantes.</t>
  </si>
  <si>
    <t>VALOR DA INSCRIÇÃO</t>
  </si>
  <si>
    <t>Caso haja pagamento do valor da inscrição, este deve ser descrito neste espaço.</t>
  </si>
  <si>
    <t>Caso haja pagamento de diárias para participação do servidor no curso, o valor deve ser descrito neste espaço. Deve-se consultar o sistema SCDP para esta finalidade.</t>
  </si>
  <si>
    <t>VALOR DO TRANSPORTE</t>
  </si>
  <si>
    <t>Caso haja custeio do transporte do servidor para participação no curso, deve-se descrever neste espaço. Pode ocorrer compra de passagens aéreas e ressarcimento de passagens rodoviárias. Deve-se consultar o sistema SCDP para esta finalidade.</t>
  </si>
  <si>
    <t>TECNICO-ADMINISTRATIVO</t>
  </si>
  <si>
    <t>FG1</t>
  </si>
  <si>
    <t>PRODI</t>
  </si>
  <si>
    <t>Descrever o valor total recebido pelo servidor no ano caso ele tenha sido contemplado com bolsa de estudos do IFRS, conforme tabelas enviadas para folha de pagamento.</t>
  </si>
  <si>
    <t>TREINAMENTO CENSUP 2016</t>
  </si>
  <si>
    <t>INEP</t>
  </si>
  <si>
    <t>PUBLICA</t>
  </si>
  <si>
    <t>BRASILIA</t>
  </si>
  <si>
    <t>Não é necessário preencher, a planilha faz a soma dos valores lançados nas colunas relativas a valores.</t>
  </si>
  <si>
    <t>Selecionar a ação orçamentária utilizada para custeio da capacitação. Pode ser a ação 4572, 6358 ou 20 RL. Caso não tenha tido nenhum custo, selecionar a opção “Nenhum”.
Para verificar esta informação consultar o responsável pela aprovação orçamentária.</t>
  </si>
  <si>
    <t>CAPACITAÇÃO PREVISTA NO LNC</t>
  </si>
  <si>
    <t>Selecionar se capacitação estava ou prevista no LNC 2017.
Para consultar o que foi previsto no LNC de 2017 (realizado no ano de 2016 para o ano de 2017) pode-se acessar o site da DGP, menu Capacitação, submenu Levantamento das Necessidades de Capacitação, ou pelo link: http://dgp.ifrs.edu.br/site/conteudo/index/id/358</t>
  </si>
  <si>
    <t>Digitar o número do processo de capacitação</t>
  </si>
  <si>
    <t>APRESENTOU CERTIFICADO OU OUTRO DOCUMETNO COMPROBATORIO DE PARTICIPACAO</t>
  </si>
  <si>
    <t>Após a realização da capacitação o servidor deverá apresentar o certificado de participação no curso/evento ou outro documento que comprove sua participação.
Para os casos de cursos de educação formal em que o servidor não o conclua no ano, selecionar a opção "não se aplica".</t>
  </si>
  <si>
    <t>SITUAÇÃO DO PEDIDO</t>
  </si>
  <si>
    <t>23419.000041.2017-46</t>
  </si>
  <si>
    <t>Como a finalidade desta planilha também é de acompanhamento dos pedidos dos servidores, ao longo do ano a informação constante nela poderá ser alterada.</t>
  </si>
  <si>
    <t>Concluída: selecionar após a realização da capacitação e término dos trâmites administrativos;</t>
  </si>
  <si>
    <t>Em trâmite: selecionar enquanto o processo estiver em andamento. Pode-se descrever nas observações em que fase está o processo.</t>
  </si>
  <si>
    <t>Indeferida: selecionar caso tenha sido indeferida em qualquer etapa. Descrever o motivo nas observações</t>
  </si>
  <si>
    <t>DANTE EMANUEL PEDROTTI</t>
  </si>
  <si>
    <t>Cancelada: Selecionar em caso de cancelamento do curso pela instituição promotora ou pelo servidor. Descrever o motivo nas observações.</t>
  </si>
  <si>
    <t>FG2</t>
  </si>
  <si>
    <t>DGP</t>
  </si>
  <si>
    <t>Utilizar este espaço para descrever informações relevantes que não estejam relacionadas nas demais colunas da planilha.</t>
  </si>
  <si>
    <t>REFORMA DA PREVIDENCIA</t>
  </si>
  <si>
    <t>INOVA CONSULTORIA, CURSOS E EVENTOS</t>
  </si>
  <si>
    <t>Considerações sobre a planilha</t>
  </si>
  <si>
    <t>FORTALEZA</t>
  </si>
  <si>
    <t>20/03/2017 A 22/03/2017</t>
  </si>
  <si>
    <t>A coluna “Capacitação Prevista no LNC 2017 é extrema importância para a resposta ao relatório de SIPEC, por isso esta coluna não deve ser deixada em branco. Para consultar o que foi previsto no LNC de 2017 (realizado no ano de 2016 para ser realizado em 2017) pode-se acessar o site da DGP, menu Capacitação, submenu Levantamento das Necessidades de Capacitação, ou pelo link: http://dgp.ifrs.edu.br/site/conteudo/index/id/358</t>
  </si>
  <si>
    <t>Os Afastamentos para eventos no exterior devem ser lançados mesmo que o servidor esteja em afastamento integral, como por exemplo, visitas técnicas, participação em congresso, apresentação de trabalhos, realização de disciplinas, atividades de laboratório, etc.</t>
  </si>
  <si>
    <t>NENHUM</t>
  </si>
  <si>
    <t>23419.000078.2017-74</t>
  </si>
  <si>
    <t>Observar situações de servidores que podem, para a mesma qualificação (cursos de educação formal), ter se valido de mais de um tipo de ação. Por exemplo: o servidor que recebe bolsa de estudo e possui liberação de carga horária para TAE, deverá ser lançado duas vezes, uma para registrar a bolsa e outra para registrar a liberação de carga horária.</t>
  </si>
  <si>
    <t>NÃO SE APLICA</t>
  </si>
  <si>
    <t>As ações de qualificação iniciadas em 2016 e que se mantiveram ou foram finalizadas em 2017, como por exemplo, o afastamento integral ou a licença capacitação, além de registradas na planilha de 2016 e também devem estar registradas na planilha de 2017.</t>
  </si>
  <si>
    <t>INDEFERIDA</t>
  </si>
  <si>
    <t>Indeferido pela pró-reitoria ou equivalente</t>
  </si>
  <si>
    <t>CARINE SIMAS</t>
  </si>
  <si>
    <t>Mesmo havendo o indeferimento do pedido do servidor, todas as colunas da planilha devem ser preenchidas.</t>
  </si>
  <si>
    <t>PROEX</t>
  </si>
  <si>
    <t>AFASTAMENTO INTEGRAL</t>
  </si>
  <si>
    <t>MESTRADO</t>
  </si>
  <si>
    <t>MESTRADO EM COMUNICACAO SOCIAL</t>
  </si>
  <si>
    <t>PUC RS</t>
  </si>
  <si>
    <t>PORTO ALEGRE</t>
  </si>
  <si>
    <t>2015/1 a 2017/1</t>
  </si>
  <si>
    <t>23419.000819.2016-36</t>
  </si>
  <si>
    <t>portaria de prorrogação 157/2017 - 01/02/2017 a 15/03/2017</t>
  </si>
  <si>
    <t>CINTIA TAVARES PIRES DA SILVA</t>
  </si>
  <si>
    <t>GABINETE</t>
  </si>
  <si>
    <t>LICENCA CAPACITACAO</t>
  </si>
  <si>
    <t>A DISTANCIA</t>
  </si>
  <si>
    <t>DIREITO E LEGISLAÇÃO EDUCACIONAL</t>
  </si>
  <si>
    <t>UNIEDUCAR</t>
  </si>
  <si>
    <t>NAO SE APLICA</t>
  </si>
  <si>
    <t>20/03/2017 A 17/06/2017</t>
  </si>
  <si>
    <t>NÃO</t>
  </si>
  <si>
    <t>23419.000039.2017-77</t>
  </si>
  <si>
    <t>Portaria nº 128/2017</t>
  </si>
  <si>
    <t>LUIZ VICENTE KOCHE VIEIRA</t>
  </si>
  <si>
    <t>INGLES BASICO I</t>
  </si>
  <si>
    <t>FORMACAO CURSOS</t>
  </si>
  <si>
    <t>06/03/2017 A 04/05/2017</t>
  </si>
  <si>
    <t>23419.001582.2016-19</t>
  </si>
  <si>
    <t>Portaria nº 263/2017</t>
  </si>
  <si>
    <t>ADEMIR JOSE DAMASIO</t>
  </si>
  <si>
    <t>PROAD</t>
  </si>
  <si>
    <t>DEVERES, PROIBICOES E RESPONSABILIDADES DO SERVIDOR PUBLICO FEDERAL + EXCELENCIA NO ATENDIMENTO + COMUNICACAO ESCRITA</t>
  </si>
  <si>
    <t>ILB + ILB + FUNDACAO BRADESCO</t>
  </si>
  <si>
    <t>01/02/2017 A 01/05/2017</t>
  </si>
  <si>
    <t>23419.000029.2017-31</t>
  </si>
  <si>
    <t>Portaria nº 101/2017</t>
  </si>
  <si>
    <t>MELINA DA SILVEIRA LEITE</t>
  </si>
  <si>
    <t>LIBERACAO DE CARGA HORARIA (TAE)</t>
  </si>
  <si>
    <t>MESTRADO EM CIENCIAS DA COMUNICACAO - PROCESSOS MIDIATICOS</t>
  </si>
  <si>
    <t>UNISINOS</t>
  </si>
  <si>
    <t>SAO LEOPOLDO</t>
  </si>
  <si>
    <t>01/03/2016 A 01/02/2018</t>
  </si>
  <si>
    <t>23419.000368.2016-37</t>
  </si>
  <si>
    <t>EM TRAMITE</t>
  </si>
  <si>
    <t>portaria que concede renovação p/ 1° sem 2017 n° 316/2017 (40%)</t>
  </si>
  <si>
    <t>CAROLINE FORNASIER SANCHES</t>
  </si>
  <si>
    <t>12 CONGRESSO BRASILEIRO DE PREGOEIROS</t>
  </si>
  <si>
    <t>INSTITUTO NEGOCIOS PUBLICOS</t>
  </si>
  <si>
    <t>FOZ DO IGUAÇU</t>
  </si>
  <si>
    <t>20 A 23/03/2017</t>
  </si>
  <si>
    <t>23419.000122.2017-46</t>
  </si>
  <si>
    <t>encaminhado ao financeiro após entrega da NF</t>
  </si>
  <si>
    <t>JANE CONCEICAO CARDOSO JORGE</t>
  </si>
  <si>
    <t>POS-GRADUACAO LATO SENSU - ESPECIALIZACAO</t>
  </si>
  <si>
    <t>GESTÃO EM ARQUIVOS</t>
  </si>
  <si>
    <t>UFSM - POLO RESTINGA SECA</t>
  </si>
  <si>
    <t>2006/01 A 2017/2</t>
  </si>
  <si>
    <t>PARCIALMENTE</t>
  </si>
  <si>
    <t>23419.000815.2016-58</t>
  </si>
  <si>
    <t>MARIANGELA BARICHELLO BARATTO</t>
  </si>
  <si>
    <t>MESTRADO PROFISSIONAL EM TECNOLOGIAS EDUCACIONAIS EM REDE</t>
  </si>
  <si>
    <t>UFSM</t>
  </si>
  <si>
    <t>SANTA MARIA</t>
  </si>
  <si>
    <t>2016/2 A 2019/1</t>
  </si>
  <si>
    <t>23419.000876.2016-15</t>
  </si>
  <si>
    <t>portaria que concede renovação p/ 1° sem 2017 n°317/2017 (40%)</t>
  </si>
  <si>
    <t>SILVIA SCHIEDECK</t>
  </si>
  <si>
    <t>CURSO DE FACILITADOR DE CIRCULOS DE JUSTIÇA RESTAURATIVA E CONSTRUÇAO DE PAZ</t>
  </si>
  <si>
    <t>ESCOLA SUPERIOR DE MAGISTRATURA</t>
  </si>
  <si>
    <t>03/04/2017 A 07/04/2017</t>
  </si>
  <si>
    <t>23419.000243.2017-98</t>
  </si>
  <si>
    <t>MARLOVA BENEDETTI</t>
  </si>
  <si>
    <t>FAUBAI CONFERENCE 2017</t>
  </si>
  <si>
    <t>ASSOCIACAO BRASILEIRA DE EDUCACAO INTERNACIONAL - FAUBAI</t>
  </si>
  <si>
    <t>08/04/2017 A 12/04/2014</t>
  </si>
  <si>
    <t>23419.000284.2017-84</t>
  </si>
  <si>
    <t>ANDREA POLETTO SONZA</t>
  </si>
  <si>
    <t>CURSO DE ADAPTACOES CURRICULARES</t>
  </si>
  <si>
    <t>INCLUSAO EFICIENTE</t>
  </si>
  <si>
    <t>CAXIAS DO SUL</t>
  </si>
  <si>
    <t>20 A 21/05/2017</t>
  </si>
  <si>
    <t>23419.000461.2017-22</t>
  </si>
  <si>
    <t>Encaminhado ao financeiro após entrega da NF</t>
  </si>
  <si>
    <t>LAEL NERVIS</t>
  </si>
  <si>
    <t>1 SEMINARIO LUSO-BRASILEIRO DE EDUCACAO INCLUSIVA</t>
  </si>
  <si>
    <t>PUCRS</t>
  </si>
  <si>
    <t>03 A 05/05/2017</t>
  </si>
  <si>
    <t>23419.000464.2017-66</t>
  </si>
  <si>
    <t>CANCELADA</t>
  </si>
  <si>
    <t>Cancelado, PUC não aceitou nota de empenho. Processo finalizado</t>
  </si>
  <si>
    <t>SUELEN PATRICIA DOS SANTOS</t>
  </si>
  <si>
    <t>REDACAO DE TEXTOS NORMATIVOS</t>
  </si>
  <si>
    <t>UCS</t>
  </si>
  <si>
    <t>FARROUPILHA</t>
  </si>
  <si>
    <t>18 A 27/04/2017</t>
  </si>
  <si>
    <t>23419.000467.2017-08</t>
  </si>
  <si>
    <t>FERNANDO SARTORI</t>
  </si>
  <si>
    <t>MESTRADO PROFISSIONAL EM INFORMATICA NA EDUCACAO</t>
  </si>
  <si>
    <t>IFRS - CAMPUS PORTO ALEGRE</t>
  </si>
  <si>
    <t>2016/01 A 2017/02</t>
  </si>
  <si>
    <t>23419.000990.2016-45</t>
  </si>
  <si>
    <t>portaria 498/2017 renova a concessão da liberação da carga horária p/ 1º semestre 2017</t>
  </si>
  <si>
    <t>SIMPOSIO DE COMPRAS DE ALIMENTOS DA AGRICULTURA FAMILIAR PARA ATENDIMENTO A ORGAOS PUBLICOS</t>
  </si>
  <si>
    <t>MINISTERIO DO DESENVOLVIMENTO SOCIAL E AGRARIO</t>
  </si>
  <si>
    <t>23419.000538.2017-64</t>
  </si>
  <si>
    <t>Certificado apresentado, processo finalizado</t>
  </si>
  <si>
    <t>GRAZIELLE MARIN LEITE</t>
  </si>
  <si>
    <t>CD3</t>
  </si>
  <si>
    <t>VII CONGRESSO INTERNACIONAL DE EDUCACAO</t>
  </si>
  <si>
    <t>FAPAS (FACULDADE PALOTINA)</t>
  </si>
  <si>
    <t>10 A 13 DE MAIO 2017</t>
  </si>
  <si>
    <t>23419.000595.2017-43</t>
  </si>
  <si>
    <t>Processo finalizado</t>
  </si>
  <si>
    <t>11º ENCONTRO NACIONAL DA ASSOCIACAO FORUM NACIONAL DE GESTORES DE INOVACAO E TRANSFERENCIA DE TECNOLOGIA</t>
  </si>
  <si>
    <t>FORTEC - FORUM NACIONAL DE GESTORES DE INOVACAO E TRANSFERENCIA DE TECNOLOGIA</t>
  </si>
  <si>
    <t>16 A 19 DE MAIO 2017</t>
  </si>
  <si>
    <t>23419.000539.2017-17</t>
  </si>
  <si>
    <t>Aprovado. Orçamento específico da Proppi.</t>
  </si>
  <si>
    <t>VII ENCONTRO NACIONAL DE PROCURADORES INSTITUCIONAS</t>
  </si>
  <si>
    <t xml:space="preserve">IFRN </t>
  </si>
  <si>
    <t>NATAL</t>
  </si>
  <si>
    <t>25 A 26/10/2017</t>
  </si>
  <si>
    <t>23419.000609.2017-29</t>
  </si>
  <si>
    <t>PRISCILA MARTINS VIDOR</t>
  </si>
  <si>
    <t>X ENCONTRO NACIONAL DE CERIMONIAL UNIVERSITARIO</t>
  </si>
  <si>
    <t>FORCIES - FORUM DOS ORGANIZADORES DE CERIMONIAS UNIVERSITARIAS E ACADEMICAS DAS INSTITUICOES DE ENSINO SUPERIOR BRASILEIRAS</t>
  </si>
  <si>
    <t>04 A 08 DE JULHO</t>
  </si>
  <si>
    <t>23419.000658.2017-61</t>
  </si>
  <si>
    <t>SEMINARIO DE DEZ ANOS DOS CENSOS EDUCACIONAIS</t>
  </si>
  <si>
    <t>20 A 21 DE JUNHO DE 2017</t>
  </si>
  <si>
    <t>23419.000690.2017-47</t>
  </si>
  <si>
    <t>Finalizado</t>
  </si>
  <si>
    <t>SEMINARIO ENADE 2017</t>
  </si>
  <si>
    <t>01 DE JUNHO DE 2017</t>
  </si>
  <si>
    <t>23419.000691.2017-91</t>
  </si>
  <si>
    <t>MAICON GOULART MORALES</t>
  </si>
  <si>
    <t>CURSO DE CONFORMIDADE CONTABIL E ANALISE DAS DEMONSTRACOES</t>
  </si>
  <si>
    <t>EQUIPE GESTAO PUBLICA</t>
  </si>
  <si>
    <t>25 A 27 DE MAIO 2017</t>
  </si>
  <si>
    <t>23419.000692.2017-36</t>
  </si>
  <si>
    <t>SOLICITACAO ENTREGUE FORA DO PRAZO, CONFORME IN 08/2017</t>
  </si>
  <si>
    <t>PAULA MARIA ZANOTELLI</t>
  </si>
  <si>
    <t>PROEN</t>
  </si>
  <si>
    <t>SEMINARIO INTERNACIONAL DE POLITICAS PUBLICAS EM EDUCACAO</t>
  </si>
  <si>
    <t>UNOESC</t>
  </si>
  <si>
    <t>JOACABA</t>
  </si>
  <si>
    <t>23 E 24/05/2017</t>
  </si>
  <si>
    <t>23419.000694.2017-25</t>
  </si>
  <si>
    <t>FERNANDO MENEGATTI</t>
  </si>
  <si>
    <t>BOLSA DE ESTUDOS</t>
  </si>
  <si>
    <t>ESTUDOS DE GRAMATICA DA LINGUA PORTUGUESA</t>
  </si>
  <si>
    <t>ABRIL DE 2015 A SETEMBRI DE 2017</t>
  </si>
  <si>
    <t>23419.001176.2015-67</t>
  </si>
  <si>
    <t>WENDELL RIBEIRO E SILVA</t>
  </si>
  <si>
    <t>MBA EM GESTAO DE RECURSOS HUMANOS</t>
  </si>
  <si>
    <t>UNINTER</t>
  </si>
  <si>
    <t>CURITIBA</t>
  </si>
  <si>
    <t>04/07/2016 A 21/08/2017</t>
  </si>
  <si>
    <t>23419.000958.2016-60</t>
  </si>
  <si>
    <t>DIREITO PREVIDENCIARIO</t>
  </si>
  <si>
    <t>ESCOLA PAULISTA DE ENSINO SUPERIOR</t>
  </si>
  <si>
    <t>SAO PAULO</t>
  </si>
  <si>
    <t>15/06/2016 A 16/12/2017</t>
  </si>
  <si>
    <t>23419.001004.2016-74</t>
  </si>
  <si>
    <t>GLEIDSON BARREIRO FLORES</t>
  </si>
  <si>
    <t>GRADUACAO</t>
  </si>
  <si>
    <t>TECNOLOGIA EM PROCESSOS GERENCIAIS</t>
  </si>
  <si>
    <t>CNEC</t>
  </si>
  <si>
    <t>OSORIO</t>
  </si>
  <si>
    <t>11/12/2015 A 11/12/2017</t>
  </si>
  <si>
    <t>23419.000964.2016-17</t>
  </si>
  <si>
    <t>MARINALDA MARIA GRABALSKI</t>
  </si>
  <si>
    <t>LICENCIATURA EM LETRAS - INGLES</t>
  </si>
  <si>
    <t>01/03/2014 A 20/12/2018</t>
  </si>
  <si>
    <t>23419.000570.2014-05</t>
  </si>
  <si>
    <t>CLISMANN PIAZZETTA</t>
  </si>
  <si>
    <t>CIENCIAS CONTABEIS</t>
  </si>
  <si>
    <t>01/03/2012 A 01/08/2017</t>
  </si>
  <si>
    <t>23419.001153.2015-52</t>
  </si>
  <si>
    <t>TASSIO AMBROSI CARRARO</t>
  </si>
  <si>
    <t>TECNOLOGIA EM GESTAO PUBLICA</t>
  </si>
  <si>
    <t>08/07/2016 A 08/07/2018</t>
  </si>
  <si>
    <t>23419.001178.2015-56</t>
  </si>
  <si>
    <t>CLAUDIO MANSONI</t>
  </si>
  <si>
    <t>MESTRADO PROFISSIONAL EM ADMINISTRACAO</t>
  </si>
  <si>
    <t>UNISC</t>
  </si>
  <si>
    <t>SANTA CRUZ DO SUL</t>
  </si>
  <si>
    <t>03/03/2016 A 03/03/2018</t>
  </si>
  <si>
    <t>23419.000976.2016-41</t>
  </si>
  <si>
    <t>CARLOS STEFAN SIMIONOVSKI</t>
  </si>
  <si>
    <t>ENGENHARIA E CIENCIAS AMBIENTAIS</t>
  </si>
  <si>
    <t>11/08/2016 A 25/08/2018</t>
  </si>
  <si>
    <t>23419.001007.2016-16</t>
  </si>
  <si>
    <t>10/04/2017 A 11/08/2018</t>
  </si>
  <si>
    <t>Portaria 828/2017</t>
  </si>
  <si>
    <t>CIENCIAS DA COMUNICACAO</t>
  </si>
  <si>
    <t>04/03/2016 A 28/02/2018</t>
  </si>
  <si>
    <t>23419.000983.2016-43</t>
  </si>
  <si>
    <t>RAFAELA PADILHA</t>
  </si>
  <si>
    <t>ENSINO DE CIENCIAS E MATEMATICA</t>
  </si>
  <si>
    <t>14/03/2016 A 31/07/2018</t>
  </si>
  <si>
    <t>23419.000986.2016-87</t>
  </si>
  <si>
    <t>LEONARDO DA SILVA CEZARINI</t>
  </si>
  <si>
    <t>DOUTORADO</t>
  </si>
  <si>
    <t>EDUCACAO</t>
  </si>
  <si>
    <t>10/08/2015 A 10/06/2018</t>
  </si>
  <si>
    <t>23419.001134.2015-26</t>
  </si>
  <si>
    <t>AMILTON DE MOURA FIGUEIREDO</t>
  </si>
  <si>
    <t>10/08/2015 A 31/07/2019</t>
  </si>
  <si>
    <t>23419.001182.2015-14</t>
  </si>
  <si>
    <t>ANA PAULA COLARES FLORES MORAES</t>
  </si>
  <si>
    <t>COLOQUIO NACIONAL DE DIREITOS HUMANOS</t>
  </si>
  <si>
    <t>UPF</t>
  </si>
  <si>
    <t>PASSO FUNDO</t>
  </si>
  <si>
    <t>30/05 A 01/06/2017</t>
  </si>
  <si>
    <t>23419.000700.2017-44</t>
  </si>
  <si>
    <t>Sem manifestação de interesse até 5 dias antes do evento, para ir sem custos.</t>
  </si>
  <si>
    <t>GUILHERME GARCIA TEIXEIRA</t>
  </si>
  <si>
    <t>TIPOLOGIA DOCUMENTAL</t>
  </si>
  <si>
    <t>AARS</t>
  </si>
  <si>
    <t>26/05 A 27/05/2017</t>
  </si>
  <si>
    <t>23419.000699.2017-58</t>
  </si>
  <si>
    <t>JULIA MARQUES CARVALHO DA SILVA</t>
  </si>
  <si>
    <t>CAPACITACAO DE CURTA DURACAO NO EXTERIOR (AFASTAMENTO PARA EVENTO NO EXTERIOR)</t>
  </si>
  <si>
    <t>SMART TEACHING ASSISTANTS: HELPING TEACHERS TO HELP STUDENTS THROUGH THE LMS SYSTEM IN EDUCATION</t>
  </si>
  <si>
    <t>UNIVERSITY OF NORTH TEXAS</t>
  </si>
  <si>
    <t>DENTON - TEXAS</t>
  </si>
  <si>
    <t>27 A 31/03/2017</t>
  </si>
  <si>
    <t>23419.000117.2017-33</t>
  </si>
  <si>
    <t>PAINEL DA PAZ - PROGRAMA CAXIAS DA PAZ E WORKSHOP: COMO FORTALECER COMUNIDADES SAUDAVEIS POR MEIO DOS PROCESSOS CIRCULARES</t>
  </si>
  <si>
    <t>PARCERIA ENTRE PREFEITURA MUNICIPAL DE CAXIAS DO SUL, UCS, PODER JUDICIARIO E A FUNDAÇAO CAXIAS</t>
  </si>
  <si>
    <t>23419.000743.2017-39</t>
  </si>
  <si>
    <t>LEILA SCHWARZ</t>
  </si>
  <si>
    <t>VINICIUS LIMA LOUSADA</t>
  </si>
  <si>
    <t>CLAUDERSON PIAZZETTA</t>
  </si>
  <si>
    <t>REAJUSTE, REPACTUAÇAO, PLANILHAS DE CUSTOS E FORMAÇAO DE PREÇOS DE CONTRATOS E SERVIÇOS CONTINUADOS COM DEDICAÇAO EXCLUSIVA DE MAO DE OBRA</t>
  </si>
  <si>
    <t>ESAF</t>
  </si>
  <si>
    <t>BENTO GONÇALVES</t>
  </si>
  <si>
    <t>10/07/2017 A 14/07/2017</t>
  </si>
  <si>
    <t>TURMA FECHADA PARA O IFRS</t>
  </si>
  <si>
    <t>23419.000757.2017-43</t>
  </si>
  <si>
    <t>JULIAN ALBINO SPANHOLI CALGAROTO</t>
  </si>
  <si>
    <t>CLASSIFICAÇAO DE DOCUMENTOS DE ARQUIVO</t>
  </si>
  <si>
    <t>23419.000774.2017-81</t>
  </si>
  <si>
    <t>fINALIZADO</t>
  </si>
  <si>
    <t>JARIO ANTONIO WAGNER</t>
  </si>
  <si>
    <t>TREINAMENTO PRESENCIAL: BACULA - FERRAMENTA LIVRE DE BACKUP</t>
  </si>
  <si>
    <t>BACULA DO BRASIL</t>
  </si>
  <si>
    <t>120/01/2017 A 13/01/2017</t>
  </si>
  <si>
    <t>23419.000814.2017-94</t>
  </si>
  <si>
    <t>7900,00 PARA CAPACITAÇÃO DE 6 SERVIDORES (4 FARROUPILHA E 2 REITORIA) FEITO COM RECURSOS DE RESTOS A PAGAR (RAP)</t>
  </si>
  <si>
    <t>MARCIO LUIZ TREMARIN</t>
  </si>
  <si>
    <t>FLAVIO WERLE DE CAMARGO</t>
  </si>
  <si>
    <t>ALEXANDRA ANDREIS</t>
  </si>
  <si>
    <t>GESTAO E FISCALIZACAO DE CONTRATOS</t>
  </si>
  <si>
    <t>05/06/2017 A 08/06/2017</t>
  </si>
  <si>
    <t>23419.000463.2017-11</t>
  </si>
  <si>
    <t>JACIRA CASAGRANDE</t>
  </si>
  <si>
    <t>JONAS BARONIO</t>
  </si>
  <si>
    <t>LAURI PAULUS</t>
  </si>
  <si>
    <t>MERE LUCI DA ROSA</t>
  </si>
  <si>
    <t>TASSIO CARRARO</t>
  </si>
  <si>
    <t>GESTAO E FISCALIZACAO DE OBRAS E SERVIÇOS DE ENGENHARIA - 15ª EDIÇAO</t>
  </si>
  <si>
    <t>BENTO GONCALVES</t>
  </si>
  <si>
    <t>29/05/2017 A 31/05/2017</t>
  </si>
  <si>
    <t>BRUNO KENJI NISHITANI EGAMI</t>
  </si>
  <si>
    <t>CAROLINE POSSOLI BELTRAM</t>
  </si>
  <si>
    <t>CONSTANCE MANFREDINI</t>
  </si>
  <si>
    <t>ISADORA FINOKETTI MALICHESKI</t>
  </si>
  <si>
    <t>JOZELIA ASSUNÇAO FERNANDES</t>
  </si>
  <si>
    <t>MICHEL LIMA LEVIEN</t>
  </si>
  <si>
    <t>NISIELY GRELLMANN  PACHECO</t>
  </si>
  <si>
    <t>QUEILA TOMIELO DE CAMARGO</t>
  </si>
  <si>
    <t>27 CONFERENCIA DA ANPROTEC</t>
  </si>
  <si>
    <t>ANPROTEC</t>
  </si>
  <si>
    <t>23/10/2017 A 26/10/2017</t>
  </si>
  <si>
    <t>23419.000853.2017-91</t>
  </si>
  <si>
    <t>Aguardando entrega do certificado</t>
  </si>
  <si>
    <t>SEMI-PRESENCIAL</t>
  </si>
  <si>
    <t>O CAMINHO DA COMUNICAÇAO AUTENTICA</t>
  </si>
  <si>
    <t>INSTITUTO TIE COACHING</t>
  </si>
  <si>
    <t>10/04 A 02/06/2017 EAD - 30/06 A 02/07/2017 PRESENCIAL</t>
  </si>
  <si>
    <t>SEM INFORMAÇÃO</t>
  </si>
  <si>
    <t>23419.000875.2017-51</t>
  </si>
  <si>
    <t>capacitação sem custo para o ifrs</t>
  </si>
  <si>
    <t>CESAR GERMANO ELTZ</t>
  </si>
  <si>
    <t>GESTAO DE TECNOLOGIA DA INFORMACAO</t>
  </si>
  <si>
    <t>UNIASSELVI</t>
  </si>
  <si>
    <t>POLO CAXIAS DO SUL</t>
  </si>
  <si>
    <t>21/07/2017 A 21/12/2019</t>
  </si>
  <si>
    <t>23419.000777.2017-14</t>
  </si>
  <si>
    <t>ADMINISTRAÇAO DE PESSOAS</t>
  </si>
  <si>
    <t>INDAIAL - SC</t>
  </si>
  <si>
    <t>01/05/2017 A 31/03/2018</t>
  </si>
  <si>
    <t>23419.000789.2017-49</t>
  </si>
  <si>
    <t>FLAVIA CIPRIANI</t>
  </si>
  <si>
    <t>DIREITO PUBLICO</t>
  </si>
  <si>
    <t>ESMAFE - RS</t>
  </si>
  <si>
    <t>08/03/2017 A 08/08/2018</t>
  </si>
  <si>
    <t>23419.000790.2017-73</t>
  </si>
  <si>
    <t>LYSANDRA RAMOS TIEPPO</t>
  </si>
  <si>
    <t>22/05/2017 A 22/03/2018</t>
  </si>
  <si>
    <t>23419.000788.2017-02</t>
  </si>
  <si>
    <t>MBA EM GESTAO DE EVENTOS</t>
  </si>
  <si>
    <t>06/03/2017 A 06/12/2017</t>
  </si>
  <si>
    <t>23419.000786.2017-13</t>
  </si>
  <si>
    <t>CARINE SIMAS DA SILVA</t>
  </si>
  <si>
    <t>COMUNICAÇAO SOCIAL</t>
  </si>
  <si>
    <t>PUC - RS</t>
  </si>
  <si>
    <t>01/03/2015 A 31/07/2017</t>
  </si>
  <si>
    <t>23419.000779.2017-11</t>
  </si>
  <si>
    <t>CAROLINE LEAL PRATES</t>
  </si>
  <si>
    <t>ENGENHARIA DE PRODUÇAO</t>
  </si>
  <si>
    <t>UCS - BENTO GONÇALVES</t>
  </si>
  <si>
    <t>20/02/2017 A 20/02/2019</t>
  </si>
  <si>
    <t>23419.000741.2017-31</t>
  </si>
  <si>
    <t>ADRIANA DA SILVA MACHADO</t>
  </si>
  <si>
    <t>PROCESSO ADMINISTRATIVO DISCIPLINAR</t>
  </si>
  <si>
    <t>24/07/2017 A 28/07/2017</t>
  </si>
  <si>
    <t>23419.000926.2017-45</t>
  </si>
  <si>
    <t>cancelado a pedido da servidora devido a necessidade de permanencia na Reitoria</t>
  </si>
  <si>
    <t>MICHEL VICTOR GASPERIN KRINDGES</t>
  </si>
  <si>
    <t>ENCONTRO NACIONAL DE DIRIGENTES DE PESSOAL DAS IFES - ENDP</t>
  </si>
  <si>
    <t>IFG</t>
  </si>
  <si>
    <t>GOIANIA</t>
  </si>
  <si>
    <t>12/09/2017 A 15/09/2017</t>
  </si>
  <si>
    <t>23419.000930.2017-11</t>
  </si>
  <si>
    <t>ANA MARIA JUNG DE ANDRADE</t>
  </si>
  <si>
    <t>ALISSON PAESE</t>
  </si>
  <si>
    <t>Pedido indeferido com base na IN 01/2017</t>
  </si>
  <si>
    <t>CONTROLE PATRIMONIAL NAS ENTIDADES PUBLICAS</t>
  </si>
  <si>
    <t>28/06/2017 A 29/06/2017</t>
  </si>
  <si>
    <t>DANIELA PEGORARO</t>
  </si>
  <si>
    <t>GIOVANE DA SILVA BERTOL</t>
  </si>
  <si>
    <t>JOAO CARLOS RIBEIRO DA SILVA</t>
  </si>
  <si>
    <t>LUIS ANTONIO HINING</t>
  </si>
  <si>
    <t>MARCIO CRISTIANO DOS SANTOS</t>
  </si>
  <si>
    <t>ELABORACAO DE PPCI</t>
  </si>
  <si>
    <t>ULBRA</t>
  </si>
  <si>
    <t>CANOAS</t>
  </si>
  <si>
    <t>21/10/2017 E 28/10/2017</t>
  </si>
  <si>
    <t>23419.000997.2017-48</t>
  </si>
  <si>
    <t>processo encaminhado para pagamento</t>
  </si>
  <si>
    <t>Servidor cancelou sua participação em função do limite de 2 participantes por evento no ano</t>
  </si>
  <si>
    <t>ADRIANA ROMERO LOPES</t>
  </si>
  <si>
    <t>GABINETE/ CEP</t>
  </si>
  <si>
    <t>GESTÃO E APURAÇÃO DA ÉTICA PÚBLICA</t>
  </si>
  <si>
    <t>COMISSÃO DE ÉTICA PÚBLICA</t>
  </si>
  <si>
    <t>13/09/2017 A 15/09/2017</t>
  </si>
  <si>
    <t>23419.001007.2017-99</t>
  </si>
  <si>
    <t>Certificado e relatório de viagens apresentado</t>
  </si>
  <si>
    <t>DANIEL PIRES NUNES</t>
  </si>
  <si>
    <t>FUC1</t>
  </si>
  <si>
    <t>ANDREA MARTA DONADEL BERGONCI</t>
  </si>
  <si>
    <t>INDEFERIDA CFE IN 08/2017 (limite de participantes)</t>
  </si>
  <si>
    <t>SUZANA PRESTES DE OLIVEIRA</t>
  </si>
  <si>
    <t>TREINAMENTO SIPAC/SIG IFRS - 2017 MODULO PATRIMONIO</t>
  </si>
  <si>
    <t>AVMB</t>
  </si>
  <si>
    <t>01/08/2017 A 01/08/2017</t>
  </si>
  <si>
    <t>23419.000947.2017-61</t>
  </si>
  <si>
    <t>TREINAMENTO MINISTRADO PELA AVMB - Colocar o valor com base na hora/aula</t>
  </si>
  <si>
    <t>TREINAMENTO MINISTRADO PELA AVMB</t>
  </si>
  <si>
    <t>EDER BORTOLOTTO SILVA</t>
  </si>
  <si>
    <t>TREINAMENTO SIPAC/SIG IFRS - 2017 MODULO ALMOXARIFADO</t>
  </si>
  <si>
    <t>02/08/2017 A 02/08/2017</t>
  </si>
  <si>
    <t>TREINAMENTO SIPAC/SIG IFRS - 2017 MODULO TRANSPORTES</t>
  </si>
  <si>
    <t>03/08/2017 A 03/08/2017</t>
  </si>
  <si>
    <t>FABIANA CARVALHO DONIDA</t>
  </si>
  <si>
    <t>WORKSHOP COMUNICAÇAO - GERENCIAMENTO DE REDES SOCIAIS</t>
  </si>
  <si>
    <t>IFRS</t>
  </si>
  <si>
    <t>15/08/2017 A 16/08/2017</t>
  </si>
  <si>
    <t>23419.000695.2017-70</t>
  </si>
  <si>
    <t>OBERTI DO AMARAL</t>
  </si>
  <si>
    <t>PROJETOS DE SISTEMAS DE HIDRANTES E MANGOTINHOS NBR 13714-2000</t>
  </si>
  <si>
    <t>23419.001049.2017-20</t>
  </si>
  <si>
    <t>processo no financeiro</t>
  </si>
  <si>
    <t>Substituído pela participação de Nisiely, com base na IN 01/2017</t>
  </si>
  <si>
    <t>Lançado no SCDP</t>
  </si>
  <si>
    <t>ROSANGELA FERREIRA</t>
  </si>
  <si>
    <t>GESTAO DE PROJETOS COOPERADOS</t>
  </si>
  <si>
    <t>IFRS - REITORIA</t>
  </si>
  <si>
    <t>16/08/2017 A 17/08/2017</t>
  </si>
  <si>
    <t>23419.000502.2017-81</t>
  </si>
  <si>
    <t>TANIA SALETE BIANCHI CARVALHO</t>
  </si>
  <si>
    <t>FG5</t>
  </si>
  <si>
    <t>SEMINARIO INTERNACIONAL DE EFICIENCIA ENERGETICA E COMPRAS SUSTENTAVEIS</t>
  </si>
  <si>
    <t>13/09/2017 A 14/09/2017</t>
  </si>
  <si>
    <t>23419.001050.2017-54</t>
  </si>
  <si>
    <t>SEMINARIO NACIONAL DO ENSINO MEDIO INTEGRADO</t>
  </si>
  <si>
    <t>IFB</t>
  </si>
  <si>
    <t>19 A 21/09/2017</t>
  </si>
  <si>
    <t>23419.001052.2017-43</t>
  </si>
  <si>
    <t>TREINAMENTO OPERACIONAL PARA UTILIZAÇAO DO MODULO EXAMES MEDICOS PERIODICOS DO SERVIDOR PUBLICO FEDERAL</t>
  </si>
  <si>
    <t>MINISTERIO DO PLANEJAMENTO DESENVOLVIMENTO E GESTAO</t>
  </si>
  <si>
    <t>19/10/2017 A 20/10/2017</t>
  </si>
  <si>
    <t>23419.001088.2017-27</t>
  </si>
  <si>
    <t>JULIANA MENEGUZZO</t>
  </si>
  <si>
    <t>TREINAMENTO MODULO  PROTOCOLO  SIPAC/SIG</t>
  </si>
  <si>
    <t>29/08 E 30/08</t>
  </si>
  <si>
    <t>CLAUDINELI CARIN SEIFFERT</t>
  </si>
  <si>
    <t>MARGO BEATRIZ NILSSON BALLOTTIN</t>
  </si>
  <si>
    <t>CONCEICAO APARECIDA GONCALVES DESTRO</t>
  </si>
  <si>
    <t>XV FORUM INTERNACIONAL DE ADMINISTRACAO</t>
  </si>
  <si>
    <t>CFA E CRA/RS</t>
  </si>
  <si>
    <t>GRAMADO</t>
  </si>
  <si>
    <t>25 A 28/10/2017</t>
  </si>
  <si>
    <t>23419.001108/2017-60</t>
  </si>
  <si>
    <t>TATIANE DUMERQUI KUCZKOWSKI</t>
  </si>
  <si>
    <t>I SEMINARIO DE EDUCACAO DE SURDOS DE ERECHIM</t>
  </si>
  <si>
    <t>URI/ ERECHIM</t>
  </si>
  <si>
    <t>ERECHIM</t>
  </si>
  <si>
    <t>23419.001111/2017-83</t>
  </si>
  <si>
    <t>APOSENTADORIA ESPECIAL</t>
  </si>
  <si>
    <t>IEPREV</t>
  </si>
  <si>
    <t>23419.001131.2017-54</t>
  </si>
  <si>
    <t>Em virtude da impossibilidade contratação para pagamento de inscrição</t>
  </si>
  <si>
    <t>APOSENTADORIA VOLUNTARIA E COMPULSORIA NA PREVIDENCIA DO SERVIDOR PUBLICO</t>
  </si>
  <si>
    <t>23419.001132.2017-07</t>
  </si>
  <si>
    <t>CARLOS EDUARDO WEIDLICH</t>
  </si>
  <si>
    <t>RISCOS QUIMICOS - RECONHECIMENTO, AVALIAÇAO E CONTROLE</t>
  </si>
  <si>
    <t>PROTEÇAO PUBLICAÇOES E EVENTOS</t>
  </si>
  <si>
    <t>NOVO HAMBURGO</t>
  </si>
  <si>
    <t>23419.001145/2017-78</t>
  </si>
  <si>
    <t>Evento cancelado pela empresa promotora, devido quórum insuficiente.</t>
  </si>
  <si>
    <t>LUIZ ANTONIO HINING</t>
  </si>
  <si>
    <t>XIV SEMANA ORCAMENTARIA - ETAPA BRASILIA II</t>
  </si>
  <si>
    <t>27/11/2017 A 30/11/2017</t>
  </si>
  <si>
    <t>23419.001135/2017-32</t>
  </si>
  <si>
    <t>INDEFERIDA COM BASE NA IN 01/2017 (limite de participantes)</t>
  </si>
  <si>
    <t>NICOLAI DUARTE ARRIETA</t>
  </si>
  <si>
    <t>MARGO BEATRIZ NELSTON BALLOTTIN</t>
  </si>
  <si>
    <t>ACESSO A INFORMACAO</t>
  </si>
  <si>
    <t>07/11/2017 A 09/11/2017</t>
  </si>
  <si>
    <t>23419.001164/2017-02</t>
  </si>
  <si>
    <t>Finalizada</t>
  </si>
  <si>
    <t>TRATAMENTO DE DENUNCIAS EM OUVIDORIA</t>
  </si>
  <si>
    <t>24/10/2017 A 26/10/2017</t>
  </si>
  <si>
    <t>23419.001168/2017-82</t>
  </si>
  <si>
    <t>Inscrição não foi deferida pela instituição promotora, vagas esgotadas (conforme informação verbal em 27/09/2017. Cíntia ficou de passar por email)</t>
  </si>
  <si>
    <t>SUELEN DA ROLT</t>
  </si>
  <si>
    <t>TERMO DE AJUSTAMENTO DE CONDUTA E ANALISE JURIDICA DE PAD</t>
  </si>
  <si>
    <t>AGU</t>
  </si>
  <si>
    <t>03/10/2017 A 04/10/2017</t>
  </si>
  <si>
    <t>23419.001115/2017-61</t>
  </si>
  <si>
    <t>MARC EMERIM</t>
  </si>
  <si>
    <t>REGIME PRÓPRIO DO SERVIDOR PÚBLICO</t>
  </si>
  <si>
    <t>IBDP</t>
  </si>
  <si>
    <t>VITORIA - ES</t>
  </si>
  <si>
    <t>23419.001193.2017-66</t>
  </si>
  <si>
    <t xml:space="preserve">Indeferida por impossibilidade de contratação da inscrição. </t>
  </si>
  <si>
    <t>4º SEMINARIO INTERNACIONAL TRABALHO SEGURO</t>
  </si>
  <si>
    <t>CSJT E TST</t>
  </si>
  <si>
    <t>18/10/2017 A 20/10/2017</t>
  </si>
  <si>
    <t>23419.001204/2017-16</t>
  </si>
  <si>
    <t>ZELIA REGINA DA SILVA</t>
  </si>
  <si>
    <t>SEMINARIO DE GESTAO DE PESSOAS SOBRE CAPACITACAO E DESENVOLVIMENTO NA ADMINISTRACAO PUBLICA: DESAFIOS E INICIATIVAS ESTRATEGICAS</t>
  </si>
  <si>
    <t>ENAP</t>
  </si>
  <si>
    <t>23419.001228/2017-67</t>
  </si>
  <si>
    <t>DAVID MATOS MILHOMENS</t>
  </si>
  <si>
    <t>1º ENCONTRO DE PESQUISADORES E EXTENSIONISTAS DO IFRS</t>
  </si>
  <si>
    <t>26/06/2017 A 27/06/2017</t>
  </si>
  <si>
    <t>23419.000285.2017-29</t>
  </si>
  <si>
    <t>FORUM REGIONAL DAS AUDITORIAS INTERNAS</t>
  </si>
  <si>
    <t>CGU</t>
  </si>
  <si>
    <t>16/10/2017 A 17/10/2017</t>
  </si>
  <si>
    <t>23419.001250/2017-15</t>
  </si>
  <si>
    <t>SERVIDOR RENUNCIOU RECEBIMENTO DE DIÁRIAS E PASSAGENS</t>
  </si>
  <si>
    <t>PAPEL DO GERENTE NA GESTÃO DO DESEMPENHO DA EQUIPE</t>
  </si>
  <si>
    <t>28 A 30/11/2017</t>
  </si>
  <si>
    <t>23419.001251/2017-51</t>
  </si>
  <si>
    <t>MARISOL BECKER JOHANN</t>
  </si>
  <si>
    <t>SIAPE - LEI 8112/90 APLICADA AO SIAPECAD - CADASTRO DE PESSOAL E SIAPE - FOLHA FUNDAMENTADO NA LEI 8112/90 E REFORMA PREVIDENCIARIA. PASSO A PASSO DAS TRANSACOES DO SISTEMA SIAPE</t>
  </si>
  <si>
    <t>PRIORI TREINAMENTO E APERFEICOAMENTO LTDA</t>
  </si>
  <si>
    <t>11 A 15/12/2017</t>
  </si>
  <si>
    <t>23419.001260/2017-42</t>
  </si>
  <si>
    <t>Por motivos particulares servidora cancelou pedido de capacitação</t>
  </si>
  <si>
    <t>ANGELA MARIN</t>
  </si>
  <si>
    <t>I ENCONTRO DE GESTORES DE PESSOAS DO IFRS</t>
  </si>
  <si>
    <t>25 A 27/09/2017</t>
  </si>
  <si>
    <t>23419.001099/2017-15</t>
  </si>
  <si>
    <t>RODRIGO MEAZZI</t>
  </si>
  <si>
    <t>ANELISE FOSCHIERA</t>
  </si>
  <si>
    <t>PDI 2019-2023 - CONSTRUINDO O FUTURO DO IFRS</t>
  </si>
  <si>
    <t>23419.001101/2017-48</t>
  </si>
  <si>
    <t>BRUNO DINIZ MACHADO</t>
  </si>
  <si>
    <t>EDUARDO GIROTTO</t>
  </si>
  <si>
    <t>CD2</t>
  </si>
  <si>
    <t>FABIANA DE OLIVEIRA KELLER</t>
  </si>
  <si>
    <t>FERNANDO LORIS ORTOLAN</t>
  </si>
  <si>
    <t>FRANCIANE TUSSET</t>
  </si>
  <si>
    <t>GETULIO JORGE STEFANELLO JUNIOR</t>
  </si>
  <si>
    <t>JOSE ELI DOS SANTOS</t>
  </si>
  <si>
    <t>LISIANE BENDER DA SILVEIRA</t>
  </si>
  <si>
    <t>FG4</t>
  </si>
  <si>
    <t>MARCUS ANDRE KURTZ ALMANÇA</t>
  </si>
  <si>
    <t>SHANA SABBADO FLORES</t>
  </si>
  <si>
    <t>SILVIA RAQUEL SCHIAVO DE AZAMBJA</t>
  </si>
  <si>
    <t>VIVIANE SILVA RAMOS</t>
  </si>
  <si>
    <t>II CONGRESSO NACIONAL DE INCLUSAO NA EDUCAÇAO SUPERIOR E EDUCAÇÃO PROFISSIONAL E TECNOLOGICA</t>
  </si>
  <si>
    <t>UFRN - NATAL</t>
  </si>
  <si>
    <t>28/11/2017 A 01/12/2017</t>
  </si>
  <si>
    <t>23419.001274/2017-66</t>
  </si>
  <si>
    <t>Lançado no SCDP em 14/11</t>
  </si>
  <si>
    <t>CAROLINE CATANEO</t>
  </si>
  <si>
    <t>ERIK SCHULER</t>
  </si>
  <si>
    <t>KARINA ROSSINI</t>
  </si>
  <si>
    <t>LISIANE DELAI</t>
  </si>
  <si>
    <t>MICHELSCH JOAO DA SILVA</t>
  </si>
  <si>
    <t>ROBERTO CARLOS PEREIRA</t>
  </si>
  <si>
    <t>ROSANE FABRIS</t>
  </si>
  <si>
    <t>CURSO DE EXTENSÃO EM TESOURO GERENCIAL</t>
  </si>
  <si>
    <t>UFRGS</t>
  </si>
  <si>
    <t>12 HORAS EM EAD E 8 HOAS PRESENCIAL 08/12/2017</t>
  </si>
  <si>
    <t>23419.001300/2017-56</t>
  </si>
  <si>
    <t>deve o certificado</t>
  </si>
  <si>
    <t>WILLIAN MIRANDA RUSCTICK</t>
  </si>
  <si>
    <t>II FORUM DE DIARIAS E PASSAGENS</t>
  </si>
  <si>
    <t>MINISTERIO PLANEJAMENTO</t>
  </si>
  <si>
    <t>21/11/2017 A 22/11/2017</t>
  </si>
  <si>
    <t>23419.001321/2017-71</t>
  </si>
  <si>
    <t>Cancelada pela chefia</t>
  </si>
  <si>
    <t>falta finalizar processo que em 01/12/2017 estava com Marc</t>
  </si>
  <si>
    <t>ESPECIALIZACAO EM DIREITO TRIBUTARIO</t>
  </si>
  <si>
    <t>UNIVERSIDADE CANDIDO MENDES</t>
  </si>
  <si>
    <t>15/02/2017 A 15/08/2018</t>
  </si>
  <si>
    <t>23419.001116/2017-14</t>
  </si>
  <si>
    <t>EDITAL 51/2017</t>
  </si>
  <si>
    <t>JAIRO ANTONIO WAGNER</t>
  </si>
  <si>
    <t>PRODI/DTI</t>
  </si>
  <si>
    <t>ESPECIALIZACAO GOVERNANCA DE TI</t>
  </si>
  <si>
    <t>INDAIAL</t>
  </si>
  <si>
    <t>01/03/2017 A  01/02/2018</t>
  </si>
  <si>
    <t>23419.001127.2017-96</t>
  </si>
  <si>
    <t>JOÃO CARLOS RIBEIRO DA SILVA</t>
  </si>
  <si>
    <t>MBA GESTAO PUBLICA</t>
  </si>
  <si>
    <t>01/06/2017 A 01/07/2018</t>
  </si>
  <si>
    <t>23419.001140/2017-45</t>
  </si>
  <si>
    <t>LILIANE GONÇALVES BORGES</t>
  </si>
  <si>
    <t>POS GRADUACAO EM ADMINISTRACAO ESTRATEGICA</t>
  </si>
  <si>
    <t>28/01/2017 A 01/12/2017</t>
  </si>
  <si>
    <t>23419.001137/2017-21</t>
  </si>
  <si>
    <t>MARCELO MEJOLARO FANTIN</t>
  </si>
  <si>
    <t>23419.001113/2017-72</t>
  </si>
  <si>
    <t>MARIA AGUEDA SANTOS DA SILVA</t>
  </si>
  <si>
    <t>23419.001138/20017-76</t>
  </si>
  <si>
    <t>MARIZETE TERESINHA FABRIS</t>
  </si>
  <si>
    <t>23419.001105/2017-26</t>
  </si>
  <si>
    <t>PRODI/DPO</t>
  </si>
  <si>
    <t>POS GRADUACAO EM CONSTRUCAO CIVIL: RESIDENCIAS, INDUSTRIAIS E ESPECIAIS</t>
  </si>
  <si>
    <t>UNYLEYA</t>
  </si>
  <si>
    <t>23/02/2017 A 03/02/2018</t>
  </si>
  <si>
    <t>23419.001128/2017-31</t>
  </si>
  <si>
    <t>MESTRADO EM DIVERSIDADE CULTURAL E INCLUSAO SOCIAL</t>
  </si>
  <si>
    <t>FEEVALE</t>
  </si>
  <si>
    <t>10/08/2017 A 10/08/2019</t>
  </si>
  <si>
    <t>N/A</t>
  </si>
  <si>
    <t>23419.001117/2017-51</t>
  </si>
  <si>
    <t>I FORUM DE ENSINO EM EDUCAÇÃO PROFISSIONAL E TECNOLÓGICA (EPT) IV ENCONTRO DE AVALIAÇÃO INSTITUCIONAL, II FÓRUM DAS LICENCIATURAS, II FÓRUM DO PROEJA “ENSINO E AVALIAÇÃO NA EPT: DESAFIOS PARA A PROMOÇÃO DA APRENDIZAGEM E DA QUALIDADE NOS CURSOS DO IFRS”</t>
  </si>
  <si>
    <t>09 A 11/10/2017</t>
  </si>
  <si>
    <t>23419.001093/2017-30</t>
  </si>
  <si>
    <t>GREICIMARA VOGT FERRARI</t>
  </si>
  <si>
    <t>IVANIA DOS SANTOS LAGO</t>
  </si>
  <si>
    <t>MARIA DO CARMO ALVES DE OLIVEIRA</t>
  </si>
  <si>
    <t>MARISTELA BECK MARQUES</t>
  </si>
  <si>
    <t>NAYARA PANSERA BALBINOT</t>
  </si>
  <si>
    <t>RODRIGO ERNESTO SCHROER</t>
  </si>
  <si>
    <t>SANDRA LIGIA AGNOLIN</t>
  </si>
  <si>
    <t>GESTAO DE RISCOS NAS CONTRATACOES PUBLICAS - IN 05/2017 - 4ª EDICAO</t>
  </si>
  <si>
    <t>ESAF - POA</t>
  </si>
  <si>
    <t>06 E 07/11/2017</t>
  </si>
  <si>
    <t>20RL</t>
  </si>
  <si>
    <t>23419.001328/2017-93</t>
  </si>
  <si>
    <t>INDEFERIDA POR ESTAR FORA DO PRAZO PREVISTO NA IN 008/2017 - DIÁRIAS ENCAMINHADAS PARA LANÇAMENTO NA 20RL PROAD</t>
  </si>
  <si>
    <t>INDEFERIDA POR ESTAR FORA DO PRAZO PREVISTO NA IN 008/2017 - DIÁRIAS ENCAMINHADAS PARA LANÇAMENTO NA 20RL  PROAD</t>
  </si>
  <si>
    <t>PLANO DE LOGÍSTICA SUSTENTÁVEL</t>
  </si>
  <si>
    <t>23419.001329/2017-38</t>
  </si>
  <si>
    <t>Cancelado pela ESAF, ofertará no próximo ano.</t>
  </si>
  <si>
    <t>FUNDACOES - ENGENHARIA GEOTECNICA</t>
  </si>
  <si>
    <t>QISAT</t>
  </si>
  <si>
    <t>80 DIAS</t>
  </si>
  <si>
    <t>23419.001330/2017-62</t>
  </si>
  <si>
    <t>cancelada conforme e-mail recebido de IFRS Licitação em 22/11/2017. Pré-empenho cancelado</t>
  </si>
  <si>
    <t>PROJETO ESTRUTURAL EM CONCRETO - TEORIA</t>
  </si>
  <si>
    <t>160 DIAS</t>
  </si>
  <si>
    <t>23419.001331/2017-15</t>
  </si>
  <si>
    <t>Encaminhado para autorização do reitor (pagto da inscrição) em 30/10; Retornou do gabinete em 16/11, com prazo inviável para contratação e demais procedimentos.</t>
  </si>
  <si>
    <t>RICARDO MORO</t>
  </si>
  <si>
    <t>REITORIA IFRS: ACOLHENDO AS DIFERENCAS</t>
  </si>
  <si>
    <t>16/11/2017 A 12/12/2017</t>
  </si>
  <si>
    <t>23419.000960.2017-10</t>
  </si>
  <si>
    <t>DESENVOLVIDO PELA COORD CAPACITAÇÃO. CURSO CANCELADO PELO DEMANDANTE</t>
  </si>
  <si>
    <t>AUDITORIA</t>
  </si>
  <si>
    <t>WORKSHOP COMUNICAÇAO  NAO VIOLENTA NO SERVIÇO PUBLICO</t>
  </si>
  <si>
    <t>06/11/2017 A 07/11/2017</t>
  </si>
  <si>
    <t>23419.000696.2017-14</t>
  </si>
  <si>
    <t>ANDREW CHAVES FEITOSA DA SILVA</t>
  </si>
  <si>
    <t>CAPACITAÇAO SOBRE NORMATIVAS DE CONVENIOS DO IFRS</t>
  </si>
  <si>
    <t>23419.001295/2017-81</t>
  </si>
  <si>
    <t>AGUARDANDO RELATORIO DE GASTO COM A CAPACITAÇAO</t>
  </si>
  <si>
    <t>JAQUELINE MORGAN</t>
  </si>
  <si>
    <t>MARGARETE DE QUEVEDO</t>
  </si>
  <si>
    <t>AVALIAÇAO ISNTITUCIONAL</t>
  </si>
  <si>
    <t>UNIEDUCAR - UNIVERSIDADE CORPORATIVA</t>
  </si>
  <si>
    <t>FORTALEZ - CE</t>
  </si>
  <si>
    <t>04/09/2017 A 01/12/2017</t>
  </si>
  <si>
    <t>23419.001008.2017-33</t>
  </si>
  <si>
    <t>PROTARIA Nº 1410 DE 16 DE AGOSTO DE 2017</t>
  </si>
  <si>
    <t>VIRTUALIZAÇAO DE SERVIDORES</t>
  </si>
  <si>
    <t>UFRGS - RNP</t>
  </si>
  <si>
    <t>06/11/2017 A 10/11/2017</t>
  </si>
  <si>
    <t>23419.001462/2017-94</t>
  </si>
  <si>
    <t>MARCELO JUAREZ VIZZOTTO</t>
  </si>
  <si>
    <t>TRABALHO DE DISSERTAÇAO</t>
  </si>
  <si>
    <t>23419.000709.2017-55</t>
  </si>
  <si>
    <t>DESIGN THINKING GAME</t>
  </si>
  <si>
    <t>02/10/2017 A 05/10/2017</t>
  </si>
  <si>
    <t>23419.000898/2017-66</t>
  </si>
  <si>
    <t>CERTIFICADO ENVIADO AO CAMPUS MEMO 1184/2017 - CUSTO DA CAPACITAÇÃO R$ 309,25 (4572) + R$ 8,02 (20RL)</t>
  </si>
  <si>
    <t>VISITA TECNICA AO IFFARROUPILHA</t>
  </si>
  <si>
    <t>23419.001336/2017-30</t>
  </si>
  <si>
    <t>RETENÇAO DE TRIBUTOS E PLANO DE CONTAS APLICADO AO SETOR PUBLICO - PCASP - 4ª EDIÇAO</t>
  </si>
  <si>
    <t>22/11/2017 A 24/11/2017</t>
  </si>
  <si>
    <t>-</t>
  </si>
  <si>
    <t>16/10/2017 a 14/11/2017</t>
  </si>
  <si>
    <t>Nem programação nem o certificado apontam a carga horária do evento</t>
  </si>
  <si>
    <t>CONHECENDO O IFRS</t>
  </si>
  <si>
    <t>SEM PROCESSO</t>
  </si>
  <si>
    <t>INFORMACAO PASSADA PELA COORD EAD DA REITORIA</t>
  </si>
  <si>
    <t>ANDERSON DALL AGNOL</t>
  </si>
  <si>
    <t>TECNOLOGIA DE INFORMACAO E COMUNICACAO EM ESPACOS ESCOLARES</t>
  </si>
  <si>
    <t>INGLES 1</t>
  </si>
  <si>
    <t>EDUCAÇAO A DISTANCIA</t>
  </si>
  <si>
    <t>ENGENHARIA DE SEGURNÇA DO TRABALHO</t>
  </si>
  <si>
    <t>01/10/2016 A 31/06/2018</t>
  </si>
  <si>
    <t>23419.000775.2017-25</t>
  </si>
  <si>
    <t>EDITAL 37/2017</t>
  </si>
  <si>
    <t>CICLO DE PALESTRAS DE CAPACITACAO DA EDUCACAO A DISTANCIA</t>
  </si>
  <si>
    <t>17/07/2017 A 22/12/2017</t>
  </si>
  <si>
    <t>23419.000890.2017-08</t>
  </si>
  <si>
    <t>Portaria 1352/2017</t>
  </si>
  <si>
    <t>23419.000876.2017-04</t>
  </si>
  <si>
    <t>2017/2</t>
  </si>
  <si>
    <t>GINA MIKOWAISKI</t>
  </si>
  <si>
    <t>23419.000948.2017-13</t>
  </si>
  <si>
    <t>PORTARIA 1356/2017</t>
  </si>
  <si>
    <t>RODRIGO BONADIMAN ZANATTA</t>
  </si>
  <si>
    <t>23419.000986.2017-68</t>
  </si>
  <si>
    <t>PORTARIA 1357/2017</t>
  </si>
  <si>
    <t>23419.000987.2017-11</t>
  </si>
  <si>
    <t>PORTARIA 1358/2017</t>
  </si>
  <si>
    <t>23419.001005.2017-08</t>
  </si>
  <si>
    <t>PORTARIA 1359/2017</t>
  </si>
  <si>
    <t>23419.000992.2017-15</t>
  </si>
  <si>
    <t>PORTARIA 1360/2017</t>
  </si>
  <si>
    <t>PORTARIA 1372/2017</t>
  </si>
  <si>
    <t>portarias que concedem renovação (25%) n° 320/2017 (1º sem) e nº 1376/2017 (2º sem)</t>
  </si>
  <si>
    <t>23419.000362.2017-41</t>
  </si>
  <si>
    <t>PORTARIA 1408/2017</t>
  </si>
  <si>
    <t>23419.000441.2017-51</t>
  </si>
  <si>
    <t>PORTARIA 1525/2017 CONCEDE RENOVAÇÃO</t>
  </si>
  <si>
    <t>23419.000310.2017-74</t>
  </si>
  <si>
    <t>PORTARIA 1547/2017</t>
  </si>
  <si>
    <t>1º/10/2017 a 31/01/2018</t>
  </si>
  <si>
    <t>23419.000866.2015-07</t>
  </si>
  <si>
    <t>RENOVAÇÃO PORTARIA 1594/2017</t>
  </si>
  <si>
    <t>MESTRADO PROFISSIONAL EPT (PROFEPT)</t>
  </si>
  <si>
    <t>CONIF</t>
  </si>
  <si>
    <t>MESTRADO EM ENGENHARIA DE PRODUCAO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</si>
</sst>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164" formatCode="[$R$ -416]#,##0.00"/>
    <numFmt numFmtId="165" formatCode="d/m/yy"/>
    <numFmt numFmtId="166" formatCode="d/m/yyyy"/>
  </numFmts>
  <fonts count="16" x14ac:knownFonts="1">
    <font>
      <sz val="10"/>
      <color rgb="FF00000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333333"/>
      <name val="Arial"/>
      <family val="2"/>
    </font>
    <font>
      <sz val="9"/>
      <color rgb="FF333333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E06666"/>
        <bgColor rgb="FFE06666"/>
      </patternFill>
    </fill>
    <fill>
      <patternFill patternType="solid">
        <fgColor rgb="FFF3F3F3"/>
        <bgColor rgb="FFF3F3F3"/>
      </patternFill>
    </fill>
    <fill>
      <patternFill patternType="solid">
        <fgColor rgb="FFF6F6F6"/>
        <bgColor rgb="FFF6F6F6"/>
      </patternFill>
    </fill>
    <fill>
      <patternFill patternType="solid">
        <fgColor rgb="FF7030A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FF0000"/>
        <bgColor rgb="FFF6F6F6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 applyFont="1" applyAlignment="1"/>
    <xf numFmtId="0" fontId="1" fillId="0" borderId="0" xfId="0" applyFont="1" applyAlignment="1"/>
    <xf numFmtId="0" fontId="0" fillId="0" borderId="1" xfId="0" applyFont="1" applyBorder="1" applyAlignment="1">
      <alignment horizontal="center"/>
    </xf>
    <xf numFmtId="0" fontId="3" fillId="0" borderId="0" xfId="0" applyFont="1" applyAlignment="1"/>
    <xf numFmtId="0" fontId="3" fillId="2" borderId="0" xfId="0" applyFont="1" applyFill="1"/>
    <xf numFmtId="0" fontId="3" fillId="2" borderId="0" xfId="0" applyFont="1" applyFill="1" applyAlignment="1"/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164" fontId="3" fillId="2" borderId="1" xfId="0" applyNumberFormat="1" applyFont="1" applyFill="1" applyBorder="1" applyAlignment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/>
    <xf numFmtId="164" fontId="3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0" fontId="10" fillId="2" borderId="1" xfId="0" applyFont="1" applyFill="1" applyBorder="1" applyAlignment="1"/>
    <xf numFmtId="164" fontId="6" fillId="2" borderId="1" xfId="0" applyNumberFormat="1" applyFont="1" applyFill="1" applyBorder="1" applyAlignment="1"/>
    <xf numFmtId="0" fontId="7" fillId="0" borderId="1" xfId="0" applyFont="1" applyBorder="1" applyAlignment="1"/>
    <xf numFmtId="0" fontId="7" fillId="0" borderId="4" xfId="0" applyFont="1" applyBorder="1" applyAlignment="1"/>
    <xf numFmtId="0" fontId="7" fillId="0" borderId="4" xfId="0" applyFont="1" applyBorder="1" applyAlignment="1"/>
    <xf numFmtId="0" fontId="7" fillId="2" borderId="4" xfId="0" applyFont="1" applyFill="1" applyBorder="1" applyAlignment="1"/>
    <xf numFmtId="0" fontId="7" fillId="2" borderId="4" xfId="0" applyFont="1" applyFill="1" applyBorder="1" applyAlignment="1"/>
    <xf numFmtId="0" fontId="7" fillId="2" borderId="4" xfId="0" applyFont="1" applyFill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/>
    <xf numFmtId="0" fontId="3" fillId="0" borderId="1" xfId="0" applyFont="1" applyBorder="1" applyAlignment="1">
      <alignment wrapText="1"/>
    </xf>
    <xf numFmtId="0" fontId="7" fillId="0" borderId="1" xfId="0" applyFont="1" applyBorder="1" applyAlignment="1"/>
    <xf numFmtId="0" fontId="7" fillId="0" borderId="4" xfId="0" applyFont="1" applyBorder="1" applyAlignment="1"/>
    <xf numFmtId="0" fontId="7" fillId="0" borderId="4" xfId="0" applyFont="1" applyBorder="1" applyAlignment="1"/>
    <xf numFmtId="0" fontId="7" fillId="0" borderId="4" xfId="0" applyFont="1" applyBorder="1" applyAlignment="1"/>
    <xf numFmtId="0" fontId="7" fillId="2" borderId="4" xfId="0" applyFont="1" applyFill="1" applyBorder="1" applyAlignment="1"/>
    <xf numFmtId="0" fontId="7" fillId="2" borderId="4" xfId="0" applyFont="1" applyFill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/>
    <xf numFmtId="0" fontId="7" fillId="0" borderId="1" xfId="0" applyFont="1" applyBorder="1" applyAlignment="1"/>
    <xf numFmtId="164" fontId="3" fillId="6" borderId="1" xfId="0" applyNumberFormat="1" applyFont="1" applyFill="1" applyBorder="1" applyAlignment="1"/>
    <xf numFmtId="0" fontId="11" fillId="2" borderId="1" xfId="0" applyFont="1" applyFill="1" applyBorder="1" applyAlignment="1">
      <alignment horizontal="center"/>
    </xf>
    <xf numFmtId="0" fontId="7" fillId="0" borderId="4" xfId="0" applyFont="1" applyBorder="1" applyAlignment="1">
      <alignment horizontal="right"/>
    </xf>
    <xf numFmtId="164" fontId="7" fillId="2" borderId="4" xfId="0" applyNumberFormat="1" applyFont="1" applyFill="1" applyBorder="1" applyAlignment="1"/>
    <xf numFmtId="164" fontId="7" fillId="2" borderId="1" xfId="0" applyNumberFormat="1" applyFont="1" applyFill="1" applyBorder="1" applyAlignment="1">
      <alignment horizontal="right"/>
    </xf>
    <xf numFmtId="0" fontId="10" fillId="0" borderId="1" xfId="0" applyFont="1" applyBorder="1" applyAlignment="1"/>
    <xf numFmtId="0" fontId="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3" fillId="0" borderId="1" xfId="0" applyNumberFormat="1" applyFont="1" applyFill="1" applyBorder="1" applyAlignment="1"/>
    <xf numFmtId="164" fontId="7" fillId="0" borderId="4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3" fillId="2" borderId="1" xfId="0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/>
    <xf numFmtId="0" fontId="3" fillId="0" borderId="1" xfId="0" applyFont="1" applyFill="1" applyBorder="1"/>
    <xf numFmtId="0" fontId="3" fillId="0" borderId="4" xfId="0" applyFont="1" applyFill="1" applyBorder="1" applyAlignment="1"/>
    <xf numFmtId="0" fontId="0" fillId="0" borderId="0" xfId="0" applyFont="1" applyAlignment="1"/>
    <xf numFmtId="164" fontId="3" fillId="9" borderId="1" xfId="0" applyNumberFormat="1" applyFont="1" applyFill="1" applyBorder="1" applyAlignment="1"/>
    <xf numFmtId="0" fontId="3" fillId="0" borderId="9" xfId="0" applyFont="1" applyBorder="1" applyAlignment="1"/>
    <xf numFmtId="0" fontId="3" fillId="2" borderId="0" xfId="0" applyFont="1" applyFill="1" applyBorder="1" applyAlignment="1"/>
    <xf numFmtId="0" fontId="6" fillId="0" borderId="1" xfId="0" applyFont="1" applyBorder="1" applyAlignment="1"/>
    <xf numFmtId="0" fontId="3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14" fillId="0" borderId="1" xfId="0" applyFont="1" applyBorder="1" applyAlignment="1"/>
    <xf numFmtId="0" fontId="3" fillId="0" borderId="12" xfId="0" applyFont="1" applyBorder="1" applyAlignment="1"/>
    <xf numFmtId="0" fontId="3" fillId="0" borderId="4" xfId="0" applyFont="1" applyBorder="1" applyAlignment="1"/>
    <xf numFmtId="0" fontId="3" fillId="0" borderId="13" xfId="0" applyFont="1" applyBorder="1" applyAlignment="1"/>
    <xf numFmtId="0" fontId="7" fillId="7" borderId="1" xfId="0" applyFont="1" applyFill="1" applyBorder="1" applyAlignment="1"/>
    <xf numFmtId="0" fontId="6" fillId="0" borderId="1" xfId="0" applyFont="1" applyBorder="1"/>
    <xf numFmtId="0" fontId="0" fillId="0" borderId="1" xfId="0" applyBorder="1"/>
    <xf numFmtId="0" fontId="3" fillId="0" borderId="14" xfId="0" applyFont="1" applyBorder="1" applyAlignment="1"/>
    <xf numFmtId="0" fontId="3" fillId="2" borderId="4" xfId="0" applyFont="1" applyFill="1" applyBorder="1" applyAlignment="1"/>
    <xf numFmtId="0" fontId="3" fillId="2" borderId="12" xfId="0" applyFont="1" applyFill="1" applyBorder="1" applyAlignment="1"/>
    <xf numFmtId="0" fontId="7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4" fontId="3" fillId="0" borderId="4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0" fillId="0" borderId="1" xfId="0" applyFont="1" applyBorder="1" applyAlignment="1"/>
    <xf numFmtId="0" fontId="3" fillId="0" borderId="12" xfId="0" applyFont="1" applyBorder="1" applyAlignment="1">
      <alignment horizontal="right"/>
    </xf>
    <xf numFmtId="166" fontId="3" fillId="0" borderId="12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3" fillId="8" borderId="4" xfId="0" applyFont="1" applyFill="1" applyBorder="1"/>
    <xf numFmtId="0" fontId="0" fillId="0" borderId="1" xfId="0" applyFont="1" applyFill="1" applyBorder="1" applyAlignment="1"/>
    <xf numFmtId="164" fontId="7" fillId="0" borderId="1" xfId="0" applyNumberFormat="1" applyFont="1" applyFill="1" applyBorder="1" applyAlignment="1">
      <alignment horizontal="right"/>
    </xf>
    <xf numFmtId="164" fontId="3" fillId="0" borderId="4" xfId="0" applyNumberFormat="1" applyFont="1" applyBorder="1" applyAlignment="1"/>
    <xf numFmtId="164" fontId="7" fillId="0" borderId="1" xfId="0" applyNumberFormat="1" applyFont="1" applyBorder="1" applyAlignment="1">
      <alignment horizontal="right"/>
    </xf>
    <xf numFmtId="164" fontId="3" fillId="2" borderId="4" xfId="0" applyNumberFormat="1" applyFont="1" applyFill="1" applyBorder="1" applyAlignment="1"/>
    <xf numFmtId="8" fontId="0" fillId="0" borderId="1" xfId="0" applyNumberFormat="1" applyFont="1" applyFill="1" applyBorder="1" applyAlignment="1"/>
    <xf numFmtId="164" fontId="3" fillId="2" borderId="14" xfId="0" applyNumberFormat="1" applyFont="1" applyFill="1" applyBorder="1" applyAlignment="1"/>
    <xf numFmtId="8" fontId="0" fillId="0" borderId="1" xfId="0" applyNumberFormat="1" applyFont="1" applyBorder="1" applyAlignment="1"/>
    <xf numFmtId="164" fontId="3" fillId="0" borderId="12" xfId="0" applyNumberFormat="1" applyFont="1" applyBorder="1" applyAlignment="1"/>
    <xf numFmtId="164" fontId="3" fillId="2" borderId="12" xfId="0" applyNumberFormat="1" applyFont="1" applyFill="1" applyBorder="1" applyAlignment="1"/>
    <xf numFmtId="164" fontId="3" fillId="0" borderId="4" xfId="0" applyNumberFormat="1" applyFont="1" applyFill="1" applyBorder="1" applyAlignment="1"/>
    <xf numFmtId="164" fontId="3" fillId="0" borderId="14" xfId="0" applyNumberFormat="1" applyFont="1" applyBorder="1" applyAlignment="1"/>
    <xf numFmtId="164" fontId="3" fillId="2" borderId="0" xfId="0" applyNumberFormat="1" applyFont="1" applyFill="1" applyBorder="1" applyAlignment="1"/>
    <xf numFmtId="164" fontId="3" fillId="0" borderId="9" xfId="0" applyNumberFormat="1" applyFont="1" applyBorder="1" applyAlignment="1"/>
    <xf numFmtId="164" fontId="3" fillId="0" borderId="0" xfId="0" applyNumberFormat="1" applyFont="1" applyBorder="1" applyAlignment="1"/>
    <xf numFmtId="164" fontId="7" fillId="2" borderId="12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3" fillId="9" borderId="12" xfId="0" applyNumberFormat="1" applyFont="1" applyFill="1" applyBorder="1" applyAlignment="1"/>
    <xf numFmtId="164" fontId="7" fillId="0" borderId="12" xfId="0" applyNumberFormat="1" applyFont="1" applyBorder="1" applyAlignment="1">
      <alignment horizontal="right"/>
    </xf>
    <xf numFmtId="164" fontId="3" fillId="9" borderId="4" xfId="0" applyNumberFormat="1" applyFont="1" applyFill="1" applyBorder="1" applyAlignment="1"/>
    <xf numFmtId="164" fontId="3" fillId="2" borderId="12" xfId="0" applyNumberFormat="1" applyFont="1" applyFill="1" applyBorder="1"/>
    <xf numFmtId="0" fontId="0" fillId="0" borderId="1" xfId="0" applyFont="1" applyBorder="1" applyAlignment="1">
      <alignment horizontal="right"/>
    </xf>
    <xf numFmtId="0" fontId="3" fillId="0" borderId="4" xfId="0" applyFont="1" applyFill="1" applyBorder="1"/>
    <xf numFmtId="0" fontId="7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0" borderId="0" xfId="0" applyFont="1" applyBorder="1"/>
    <xf numFmtId="0" fontId="3" fillId="2" borderId="9" xfId="0" applyFont="1" applyFill="1" applyBorder="1" applyAlignment="1"/>
    <xf numFmtId="0" fontId="3" fillId="0" borderId="12" xfId="0" applyFont="1" applyBorder="1"/>
    <xf numFmtId="0" fontId="3" fillId="0" borderId="11" xfId="0" applyFont="1" applyBorder="1"/>
    <xf numFmtId="0" fontId="3" fillId="0" borderId="2" xfId="0" applyFont="1" applyBorder="1" applyAlignment="1">
      <alignment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5" xfId="0" applyFont="1" applyBorder="1" applyAlignment="1">
      <alignment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8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8" xfId="0" applyFont="1" applyBorder="1"/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0" fillId="0" borderId="0" xfId="0" applyFont="1" applyFill="1" applyAlignment="1"/>
    <xf numFmtId="0" fontId="3" fillId="10" borderId="1" xfId="0" applyFont="1" applyFill="1" applyBorder="1" applyAlignment="1"/>
    <xf numFmtId="0" fontId="0" fillId="11" borderId="1" xfId="0" applyFont="1" applyFill="1" applyBorder="1" applyAlignment="1">
      <alignment horizontal="center"/>
    </xf>
    <xf numFmtId="0" fontId="3" fillId="10" borderId="4" xfId="0" applyFont="1" applyFill="1" applyBorder="1" applyAlignment="1"/>
    <xf numFmtId="0" fontId="3" fillId="10" borderId="4" xfId="0" applyFont="1" applyFill="1" applyBorder="1" applyAlignment="1">
      <alignment horizontal="right"/>
    </xf>
    <xf numFmtId="164" fontId="3" fillId="10" borderId="4" xfId="0" applyNumberFormat="1" applyFont="1" applyFill="1" applyBorder="1" applyAlignment="1"/>
    <xf numFmtId="164" fontId="3" fillId="11" borderId="1" xfId="0" applyNumberFormat="1" applyFont="1" applyFill="1" applyBorder="1"/>
    <xf numFmtId="0" fontId="3" fillId="10" borderId="1" xfId="0" applyFont="1" applyFill="1" applyBorder="1"/>
    <xf numFmtId="0" fontId="0" fillId="10" borderId="0" xfId="0" applyFont="1" applyFill="1" applyAlignment="1"/>
    <xf numFmtId="0" fontId="0" fillId="10" borderId="1" xfId="0" applyFont="1" applyFill="1" applyBorder="1" applyAlignment="1">
      <alignment horizontal="center"/>
    </xf>
    <xf numFmtId="164" fontId="3" fillId="10" borderId="1" xfId="0" applyNumberFormat="1" applyFont="1" applyFill="1" applyBorder="1"/>
    <xf numFmtId="0" fontId="15" fillId="10" borderId="0" xfId="0" applyFont="1" applyFill="1" applyAlignment="1"/>
    <xf numFmtId="0" fontId="3" fillId="11" borderId="1" xfId="0" applyFont="1" applyFill="1" applyBorder="1" applyAlignment="1"/>
    <xf numFmtId="0" fontId="3" fillId="10" borderId="1" xfId="0" applyFont="1" applyFill="1" applyBorder="1" applyAlignment="1">
      <alignment horizontal="right"/>
    </xf>
    <xf numFmtId="164" fontId="3" fillId="11" borderId="1" xfId="0" applyNumberFormat="1" applyFont="1" applyFill="1" applyBorder="1" applyAlignment="1"/>
    <xf numFmtId="164" fontId="3" fillId="10" borderId="1" xfId="0" applyNumberFormat="1" applyFont="1" applyFill="1" applyBorder="1" applyAlignment="1"/>
    <xf numFmtId="0" fontId="6" fillId="10" borderId="0" xfId="0" applyFont="1" applyFill="1" applyAlignment="1"/>
    <xf numFmtId="0" fontId="13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/>
    <xf numFmtId="0" fontId="3" fillId="11" borderId="1" xfId="0" applyFont="1" applyFill="1" applyBorder="1" applyAlignment="1">
      <alignment horizontal="center"/>
    </xf>
    <xf numFmtId="0" fontId="7" fillId="10" borderId="1" xfId="0" applyFont="1" applyFill="1" applyBorder="1" applyAlignment="1"/>
    <xf numFmtId="0" fontId="7" fillId="12" borderId="1" xfId="0" applyFont="1" applyFill="1" applyBorder="1" applyAlignment="1"/>
    <xf numFmtId="0" fontId="7" fillId="11" borderId="1" xfId="0" applyFont="1" applyFill="1" applyBorder="1" applyAlignment="1"/>
    <xf numFmtId="0" fontId="7" fillId="10" borderId="1" xfId="0" applyFont="1" applyFill="1" applyBorder="1" applyAlignment="1">
      <alignment horizontal="right"/>
    </xf>
    <xf numFmtId="0" fontId="7" fillId="11" borderId="1" xfId="0" applyFont="1" applyFill="1" applyBorder="1" applyAlignment="1">
      <alignment horizontal="right"/>
    </xf>
    <xf numFmtId="164" fontId="7" fillId="1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7"/>
  <sheetViews>
    <sheetView tabSelected="1" workbookViewId="0">
      <pane xSplit="2" ySplit="2" topLeftCell="C39" activePane="bottomRight" state="frozen"/>
      <selection pane="topRight" activeCell="C1" sqref="C1"/>
      <selection pane="bottomLeft" activeCell="A3" sqref="A3"/>
      <selection pane="bottomRight" activeCell="F9" sqref="F9"/>
    </sheetView>
  </sheetViews>
  <sheetFormatPr defaultColWidth="14.42578125" defaultRowHeight="15.75" customHeight="1" x14ac:dyDescent="0.2"/>
  <cols>
    <col min="1" max="1" width="10.28515625" customWidth="1"/>
    <col min="2" max="2" width="36.28515625" customWidth="1"/>
    <col min="3" max="3" width="11.140625" style="60" bestFit="1" customWidth="1"/>
    <col min="4" max="4" width="25.28515625" bestFit="1" customWidth="1"/>
    <col min="5" max="5" width="11.5703125" customWidth="1"/>
    <col min="6" max="6" width="17.28515625" customWidth="1"/>
    <col min="7" max="7" width="47.42578125" customWidth="1"/>
    <col min="8" max="8" width="27.85546875" customWidth="1"/>
    <col min="9" max="9" width="18.28515625" customWidth="1"/>
    <col min="10" max="10" width="46.42578125" customWidth="1"/>
    <col min="11" max="11" width="29.140625" customWidth="1"/>
    <col min="12" max="12" width="14.42578125" customWidth="1"/>
    <col min="13" max="13" width="23.28515625" customWidth="1"/>
    <col min="14" max="14" width="22" style="63" customWidth="1"/>
    <col min="15" max="15" width="12.42578125" customWidth="1"/>
    <col min="16" max="16" width="17.42578125" customWidth="1"/>
    <col min="17" max="17" width="16.7109375" customWidth="1"/>
    <col min="21" max="21" width="20.7109375" customWidth="1"/>
    <col min="23" max="23" width="16.5703125" customWidth="1"/>
    <col min="25" max="25" width="22" customWidth="1"/>
    <col min="26" max="26" width="28" customWidth="1"/>
    <col min="27" max="27" width="18.5703125" customWidth="1"/>
    <col min="28" max="28" width="19" customWidth="1"/>
    <col min="29" max="29" width="73" customWidth="1"/>
  </cols>
  <sheetData>
    <row r="1" spans="1:32" ht="12.75" x14ac:dyDescent="0.2">
      <c r="A1" s="1" t="s">
        <v>0</v>
      </c>
      <c r="C1" s="2"/>
      <c r="D1" s="3"/>
      <c r="E1" s="1"/>
      <c r="L1" s="4"/>
      <c r="M1" s="5"/>
      <c r="O1" s="4"/>
      <c r="T1" s="4"/>
      <c r="Y1" s="7"/>
    </row>
    <row r="2" spans="1:32" ht="51" x14ac:dyDescent="0.2">
      <c r="A2" s="6" t="s">
        <v>12</v>
      </c>
      <c r="B2" s="6" t="s">
        <v>13</v>
      </c>
      <c r="C2" s="8" t="s">
        <v>14</v>
      </c>
      <c r="D2" s="6" t="s">
        <v>15</v>
      </c>
      <c r="E2" s="6" t="s">
        <v>16</v>
      </c>
      <c r="F2" s="6" t="s">
        <v>17</v>
      </c>
      <c r="G2" s="6" t="s">
        <v>18</v>
      </c>
      <c r="H2" s="9" t="s">
        <v>19</v>
      </c>
      <c r="I2" s="6" t="s">
        <v>20</v>
      </c>
      <c r="J2" s="6" t="s">
        <v>21</v>
      </c>
      <c r="K2" s="6" t="s">
        <v>22</v>
      </c>
      <c r="L2" s="6" t="s">
        <v>23</v>
      </c>
      <c r="M2" s="6" t="s">
        <v>24</v>
      </c>
      <c r="N2" s="6" t="s">
        <v>25</v>
      </c>
      <c r="O2" s="9" t="s">
        <v>26</v>
      </c>
      <c r="P2" s="6" t="s">
        <v>27</v>
      </c>
      <c r="Q2" s="11" t="s">
        <v>28</v>
      </c>
      <c r="R2" s="12" t="s">
        <v>30</v>
      </c>
      <c r="S2" s="12" t="s">
        <v>31</v>
      </c>
      <c r="T2" s="12" t="s">
        <v>32</v>
      </c>
      <c r="U2" s="12" t="s">
        <v>33</v>
      </c>
      <c r="V2" s="12" t="s">
        <v>34</v>
      </c>
      <c r="W2" s="12" t="s">
        <v>35</v>
      </c>
      <c r="X2" s="6" t="s">
        <v>36</v>
      </c>
      <c r="Y2" s="6" t="s">
        <v>37</v>
      </c>
      <c r="Z2" s="6" t="s">
        <v>38</v>
      </c>
      <c r="AA2" s="6" t="s">
        <v>39</v>
      </c>
      <c r="AB2" s="6" t="s">
        <v>40</v>
      </c>
      <c r="AC2" s="6" t="s">
        <v>41</v>
      </c>
      <c r="AD2" s="13"/>
      <c r="AE2" s="13"/>
      <c r="AF2" s="13"/>
    </row>
    <row r="3" spans="1:32" ht="12.75" x14ac:dyDescent="0.2">
      <c r="A3" s="15" t="s">
        <v>46</v>
      </c>
      <c r="B3" s="15" t="s">
        <v>166</v>
      </c>
      <c r="C3" s="21">
        <v>2105048</v>
      </c>
      <c r="D3" s="15" t="s">
        <v>98</v>
      </c>
      <c r="E3" s="15" t="s">
        <v>121</v>
      </c>
      <c r="F3" s="15" t="s">
        <v>167</v>
      </c>
      <c r="G3" s="15" t="s">
        <v>151</v>
      </c>
      <c r="H3" s="15" t="s">
        <v>59</v>
      </c>
      <c r="I3" s="15" t="s">
        <v>152</v>
      </c>
      <c r="J3" s="15" t="s">
        <v>168</v>
      </c>
      <c r="K3" s="15" t="s">
        <v>169</v>
      </c>
      <c r="L3" s="15" t="s">
        <v>104</v>
      </c>
      <c r="M3" s="15" t="s">
        <v>155</v>
      </c>
      <c r="N3" s="64" t="s">
        <v>170</v>
      </c>
      <c r="O3" s="15">
        <v>171</v>
      </c>
      <c r="P3" s="15" t="s">
        <v>70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7">
        <f t="shared" ref="V3:V17" si="0">SUM(Q3:U3)</f>
        <v>0</v>
      </c>
      <c r="W3" s="15" t="s">
        <v>131</v>
      </c>
      <c r="X3" s="15" t="s">
        <v>157</v>
      </c>
      <c r="Y3" s="18" t="s">
        <v>171</v>
      </c>
      <c r="Z3" s="25"/>
      <c r="AA3" s="15" t="s">
        <v>134</v>
      </c>
      <c r="AB3" s="15" t="s">
        <v>88</v>
      </c>
      <c r="AC3" s="15" t="s">
        <v>172</v>
      </c>
      <c r="AD3" s="4"/>
      <c r="AE3" s="4"/>
      <c r="AF3" s="4"/>
    </row>
    <row r="4" spans="1:32" ht="12.75" x14ac:dyDescent="0.2">
      <c r="A4" s="56" t="s">
        <v>46</v>
      </c>
      <c r="B4" s="56" t="s">
        <v>453</v>
      </c>
      <c r="C4" s="21">
        <v>1552261</v>
      </c>
      <c r="D4" s="56" t="s">
        <v>98</v>
      </c>
      <c r="E4" s="56" t="s">
        <v>131</v>
      </c>
      <c r="F4" s="56" t="s">
        <v>122</v>
      </c>
      <c r="G4" s="56" t="s">
        <v>57</v>
      </c>
      <c r="H4" s="56" t="s">
        <v>59</v>
      </c>
      <c r="I4" s="56" t="s">
        <v>61</v>
      </c>
      <c r="J4" s="56" t="s">
        <v>454</v>
      </c>
      <c r="K4" s="56" t="s">
        <v>373</v>
      </c>
      <c r="L4" s="15" t="s">
        <v>104</v>
      </c>
      <c r="M4" s="15" t="s">
        <v>145</v>
      </c>
      <c r="N4" s="66" t="s">
        <v>455</v>
      </c>
      <c r="O4" s="15">
        <v>40</v>
      </c>
      <c r="P4" s="56" t="s">
        <v>70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17">
        <f t="shared" si="0"/>
        <v>0</v>
      </c>
      <c r="W4" s="56" t="s">
        <v>131</v>
      </c>
      <c r="X4" s="56" t="s">
        <v>157</v>
      </c>
      <c r="Y4" s="24" t="s">
        <v>456</v>
      </c>
      <c r="Z4" s="56" t="s">
        <v>134</v>
      </c>
      <c r="AA4" s="56" t="s">
        <v>134</v>
      </c>
      <c r="AB4" s="56" t="s">
        <v>225</v>
      </c>
      <c r="AC4" s="39" t="s">
        <v>457</v>
      </c>
      <c r="AD4" s="4"/>
      <c r="AE4" s="4"/>
      <c r="AF4" s="4"/>
    </row>
    <row r="5" spans="1:32" ht="12.75" x14ac:dyDescent="0.2">
      <c r="A5" s="22" t="s">
        <v>46</v>
      </c>
      <c r="B5" s="15" t="s">
        <v>481</v>
      </c>
      <c r="C5" s="21">
        <v>1813413</v>
      </c>
      <c r="D5" s="22" t="s">
        <v>98</v>
      </c>
      <c r="E5" s="22" t="s">
        <v>131</v>
      </c>
      <c r="F5" s="22" t="s">
        <v>482</v>
      </c>
      <c r="G5" s="22" t="s">
        <v>57</v>
      </c>
      <c r="H5" s="22" t="s">
        <v>59</v>
      </c>
      <c r="I5" s="22" t="s">
        <v>61</v>
      </c>
      <c r="J5" s="22" t="s">
        <v>483</v>
      </c>
      <c r="K5" s="22" t="s">
        <v>484</v>
      </c>
      <c r="L5" s="15" t="s">
        <v>104</v>
      </c>
      <c r="M5" s="15" t="s">
        <v>105</v>
      </c>
      <c r="N5" s="66" t="s">
        <v>485</v>
      </c>
      <c r="O5" s="15">
        <v>24</v>
      </c>
      <c r="P5" s="22" t="s">
        <v>70</v>
      </c>
      <c r="Q5" s="23">
        <v>0</v>
      </c>
      <c r="R5" s="23">
        <v>0</v>
      </c>
      <c r="S5" s="16">
        <v>1020.62</v>
      </c>
      <c r="T5" s="16">
        <f>1429.49+68.3</f>
        <v>1497.79</v>
      </c>
      <c r="U5" s="23">
        <v>0</v>
      </c>
      <c r="V5" s="17">
        <f t="shared" si="0"/>
        <v>2518.41</v>
      </c>
      <c r="W5" s="22">
        <v>4572</v>
      </c>
      <c r="X5" s="22" t="s">
        <v>84</v>
      </c>
      <c r="Y5" s="24" t="s">
        <v>486</v>
      </c>
      <c r="Z5" s="22" t="s">
        <v>84</v>
      </c>
      <c r="AA5" s="22" t="s">
        <v>84</v>
      </c>
      <c r="AB5" s="22" t="s">
        <v>88</v>
      </c>
      <c r="AC5" s="15" t="s">
        <v>487</v>
      </c>
    </row>
    <row r="6" spans="1:32" ht="12.75" x14ac:dyDescent="0.2">
      <c r="A6" s="22" t="s">
        <v>46</v>
      </c>
      <c r="B6" s="22" t="s">
        <v>390</v>
      </c>
      <c r="C6" s="21">
        <v>1818994</v>
      </c>
      <c r="D6" s="22" t="s">
        <v>98</v>
      </c>
      <c r="E6" s="22" t="s">
        <v>131</v>
      </c>
      <c r="F6" s="22" t="s">
        <v>167</v>
      </c>
      <c r="G6" s="22" t="s">
        <v>57</v>
      </c>
      <c r="H6" s="22" t="s">
        <v>59</v>
      </c>
      <c r="I6" s="22" t="s">
        <v>61</v>
      </c>
      <c r="J6" s="22" t="s">
        <v>391</v>
      </c>
      <c r="K6" s="22" t="s">
        <v>373</v>
      </c>
      <c r="L6" s="15" t="s">
        <v>104</v>
      </c>
      <c r="M6" s="15" t="s">
        <v>374</v>
      </c>
      <c r="N6" s="66" t="s">
        <v>392</v>
      </c>
      <c r="O6" s="15">
        <v>30</v>
      </c>
      <c r="P6" s="22" t="s">
        <v>376</v>
      </c>
      <c r="Q6" s="23">
        <v>205.38</v>
      </c>
      <c r="R6" s="23">
        <v>0</v>
      </c>
      <c r="S6" s="23">
        <v>0</v>
      </c>
      <c r="T6" s="23">
        <v>0</v>
      </c>
      <c r="U6" s="23">
        <v>0</v>
      </c>
      <c r="V6" s="17">
        <f t="shared" si="0"/>
        <v>205.38</v>
      </c>
      <c r="W6" s="22">
        <v>4572</v>
      </c>
      <c r="X6" s="22" t="s">
        <v>84</v>
      </c>
      <c r="Y6" s="128" t="s">
        <v>393</v>
      </c>
      <c r="Z6" s="56" t="s">
        <v>84</v>
      </c>
      <c r="AA6" s="22" t="s">
        <v>134</v>
      </c>
      <c r="AB6" s="22" t="s">
        <v>88</v>
      </c>
      <c r="AC6" s="132"/>
    </row>
    <row r="7" spans="1:32" ht="12.75" x14ac:dyDescent="0.2">
      <c r="A7" s="22" t="s">
        <v>46</v>
      </c>
      <c r="B7" s="22" t="s">
        <v>390</v>
      </c>
      <c r="C7" s="21">
        <v>1818994</v>
      </c>
      <c r="D7" s="22" t="s">
        <v>98</v>
      </c>
      <c r="E7" s="22" t="s">
        <v>131</v>
      </c>
      <c r="F7" s="22" t="s">
        <v>167</v>
      </c>
      <c r="G7" s="49" t="s">
        <v>57</v>
      </c>
      <c r="H7" s="49" t="s">
        <v>59</v>
      </c>
      <c r="I7" s="49" t="s">
        <v>61</v>
      </c>
      <c r="J7" s="49" t="s">
        <v>399</v>
      </c>
      <c r="K7" s="49" t="s">
        <v>373</v>
      </c>
      <c r="L7" s="20" t="s">
        <v>104</v>
      </c>
      <c r="M7" s="20" t="s">
        <v>400</v>
      </c>
      <c r="N7" s="91" t="s">
        <v>401</v>
      </c>
      <c r="O7" s="100">
        <v>24</v>
      </c>
      <c r="P7" s="49" t="s">
        <v>376</v>
      </c>
      <c r="Q7" s="105">
        <v>230.68</v>
      </c>
      <c r="R7" s="105">
        <v>0</v>
      </c>
      <c r="S7" s="105">
        <v>0</v>
      </c>
      <c r="T7" s="105">
        <v>0</v>
      </c>
      <c r="U7" s="105">
        <v>0</v>
      </c>
      <c r="V7" s="17">
        <f t="shared" si="0"/>
        <v>230.68</v>
      </c>
      <c r="W7" s="91">
        <v>4572</v>
      </c>
      <c r="X7" s="49" t="s">
        <v>84</v>
      </c>
      <c r="Y7" s="49" t="s">
        <v>393</v>
      </c>
      <c r="Z7" s="49" t="s">
        <v>84</v>
      </c>
      <c r="AA7" s="49" t="s">
        <v>134</v>
      </c>
      <c r="AB7" s="22" t="s">
        <v>88</v>
      </c>
      <c r="AC7" s="26"/>
    </row>
    <row r="8" spans="1:32" ht="12.75" x14ac:dyDescent="0.2">
      <c r="A8" s="22" t="s">
        <v>46</v>
      </c>
      <c r="B8" s="15" t="s">
        <v>390</v>
      </c>
      <c r="C8" s="24">
        <v>1818994</v>
      </c>
      <c r="D8" s="22" t="s">
        <v>98</v>
      </c>
      <c r="E8" s="22" t="s">
        <v>131</v>
      </c>
      <c r="F8" s="22" t="s">
        <v>167</v>
      </c>
      <c r="G8" s="22" t="s">
        <v>57</v>
      </c>
      <c r="H8" s="22" t="s">
        <v>59</v>
      </c>
      <c r="I8" s="22" t="s">
        <v>61</v>
      </c>
      <c r="J8" s="22" t="s">
        <v>704</v>
      </c>
      <c r="K8" s="22" t="s">
        <v>705</v>
      </c>
      <c r="L8" s="15" t="s">
        <v>104</v>
      </c>
      <c r="M8" s="15" t="s">
        <v>145</v>
      </c>
      <c r="N8" s="66" t="s">
        <v>706</v>
      </c>
      <c r="O8" s="15">
        <v>16</v>
      </c>
      <c r="P8" s="22" t="s">
        <v>70</v>
      </c>
      <c r="Q8" s="23">
        <v>0</v>
      </c>
      <c r="R8" s="23">
        <v>0</v>
      </c>
      <c r="S8" s="16">
        <v>489.36</v>
      </c>
      <c r="T8" s="16">
        <v>0</v>
      </c>
      <c r="U8" s="23">
        <v>0</v>
      </c>
      <c r="V8" s="17">
        <f t="shared" si="0"/>
        <v>489.36</v>
      </c>
      <c r="W8" s="22" t="s">
        <v>707</v>
      </c>
      <c r="X8" s="22" t="s">
        <v>157</v>
      </c>
      <c r="Y8" s="24" t="s">
        <v>708</v>
      </c>
      <c r="Z8" s="56" t="s">
        <v>134</v>
      </c>
      <c r="AA8" s="22" t="s">
        <v>134</v>
      </c>
      <c r="AB8" s="22" t="s">
        <v>136</v>
      </c>
      <c r="AC8" s="22" t="s">
        <v>709</v>
      </c>
    </row>
    <row r="9" spans="1:32" ht="12.75" x14ac:dyDescent="0.2">
      <c r="A9" s="15" t="s">
        <v>46</v>
      </c>
      <c r="B9" s="15" t="s">
        <v>465</v>
      </c>
      <c r="C9" s="21">
        <v>1987175</v>
      </c>
      <c r="D9" s="15" t="s">
        <v>98</v>
      </c>
      <c r="E9" s="15" t="s">
        <v>121</v>
      </c>
      <c r="F9" s="15" t="s">
        <v>122</v>
      </c>
      <c r="G9" s="15" t="s">
        <v>57</v>
      </c>
      <c r="H9" s="15" t="s">
        <v>59</v>
      </c>
      <c r="I9" s="15" t="s">
        <v>61</v>
      </c>
      <c r="J9" s="15" t="s">
        <v>459</v>
      </c>
      <c r="K9" s="15" t="s">
        <v>460</v>
      </c>
      <c r="L9" s="15" t="s">
        <v>104</v>
      </c>
      <c r="M9" s="15" t="s">
        <v>461</v>
      </c>
      <c r="N9" s="64" t="s">
        <v>462</v>
      </c>
      <c r="O9" s="25"/>
      <c r="P9" s="15" t="s">
        <v>70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7">
        <f t="shared" si="0"/>
        <v>0</v>
      </c>
      <c r="W9" s="15" t="s">
        <v>131</v>
      </c>
      <c r="X9" s="15" t="s">
        <v>157</v>
      </c>
      <c r="Y9" s="18" t="s">
        <v>463</v>
      </c>
      <c r="Z9" s="15" t="s">
        <v>134</v>
      </c>
      <c r="AA9" s="15" t="s">
        <v>134</v>
      </c>
      <c r="AB9" s="15" t="s">
        <v>136</v>
      </c>
      <c r="AC9" s="15" t="s">
        <v>466</v>
      </c>
      <c r="AD9" s="4"/>
      <c r="AE9" s="4"/>
      <c r="AF9" s="4"/>
    </row>
    <row r="10" spans="1:32" s="159" customFormat="1" ht="12.75" x14ac:dyDescent="0.2">
      <c r="A10" s="69" t="s">
        <v>46</v>
      </c>
      <c r="B10" s="69" t="s">
        <v>465</v>
      </c>
      <c r="C10" s="157">
        <v>1987175</v>
      </c>
      <c r="D10" s="69" t="s">
        <v>98</v>
      </c>
      <c r="E10" s="69" t="s">
        <v>121</v>
      </c>
      <c r="F10" s="69" t="s">
        <v>122</v>
      </c>
      <c r="G10" s="69" t="s">
        <v>174</v>
      </c>
      <c r="H10" s="69" t="s">
        <v>142</v>
      </c>
      <c r="I10" s="69" t="s">
        <v>415</v>
      </c>
      <c r="J10" s="69" t="s">
        <v>802</v>
      </c>
      <c r="K10" s="69" t="s">
        <v>803</v>
      </c>
      <c r="L10" s="69" t="s">
        <v>104</v>
      </c>
      <c r="M10" s="69" t="s">
        <v>145</v>
      </c>
      <c r="N10" s="186" t="s">
        <v>778</v>
      </c>
      <c r="O10" s="69"/>
      <c r="P10" s="69" t="s">
        <v>70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158">
        <f t="shared" ref="V10" si="1">SUM(Q10:U10)</f>
        <v>0</v>
      </c>
      <c r="W10" s="69" t="s">
        <v>131</v>
      </c>
      <c r="X10" s="69" t="s">
        <v>419</v>
      </c>
      <c r="Y10" s="187" t="s">
        <v>787</v>
      </c>
      <c r="Z10" s="69"/>
      <c r="AA10" s="69" t="s">
        <v>134</v>
      </c>
      <c r="AB10" s="69" t="s">
        <v>180</v>
      </c>
      <c r="AC10" s="70" t="s">
        <v>788</v>
      </c>
      <c r="AD10" s="188"/>
      <c r="AE10" s="188"/>
      <c r="AF10" s="188"/>
    </row>
    <row r="11" spans="1:32" ht="12.75" x14ac:dyDescent="0.2">
      <c r="A11" s="22" t="s">
        <v>46</v>
      </c>
      <c r="B11" s="22" t="s">
        <v>344</v>
      </c>
      <c r="C11" s="21">
        <v>1495949</v>
      </c>
      <c r="D11" s="22" t="s">
        <v>52</v>
      </c>
      <c r="E11" s="22" t="s">
        <v>244</v>
      </c>
      <c r="F11" s="22" t="s">
        <v>150</v>
      </c>
      <c r="G11" s="22" t="s">
        <v>286</v>
      </c>
      <c r="H11" s="22" t="s">
        <v>340</v>
      </c>
      <c r="I11" s="22" t="s">
        <v>61</v>
      </c>
      <c r="J11" s="22" t="s">
        <v>341</v>
      </c>
      <c r="K11" s="22" t="s">
        <v>176</v>
      </c>
      <c r="L11" s="15" t="s">
        <v>65</v>
      </c>
      <c r="M11" s="15" t="s">
        <v>177</v>
      </c>
      <c r="N11" s="22" t="s">
        <v>345</v>
      </c>
      <c r="O11" s="25"/>
      <c r="P11" s="22" t="s">
        <v>70</v>
      </c>
      <c r="Q11" s="23">
        <v>0</v>
      </c>
      <c r="R11" s="23">
        <v>0</v>
      </c>
      <c r="S11" s="23">
        <v>0</v>
      </c>
      <c r="T11" s="23">
        <v>0</v>
      </c>
      <c r="U11" s="73">
        <v>6000</v>
      </c>
      <c r="V11" s="17">
        <f t="shared" si="0"/>
        <v>6000</v>
      </c>
      <c r="W11" s="22">
        <v>4572</v>
      </c>
      <c r="X11" s="22" t="s">
        <v>84</v>
      </c>
      <c r="Y11" s="24" t="s">
        <v>346</v>
      </c>
      <c r="Z11" s="56" t="s">
        <v>134</v>
      </c>
      <c r="AA11" s="56" t="s">
        <v>134</v>
      </c>
      <c r="AB11" s="22" t="s">
        <v>180</v>
      </c>
      <c r="AC11" s="132"/>
    </row>
    <row r="12" spans="1:32" ht="12.75" x14ac:dyDescent="0.2">
      <c r="A12" s="56" t="s">
        <v>46</v>
      </c>
      <c r="B12" s="15" t="s">
        <v>464</v>
      </c>
      <c r="C12" s="21">
        <v>1768204</v>
      </c>
      <c r="D12" s="56" t="s">
        <v>98</v>
      </c>
      <c r="E12" s="56" t="s">
        <v>121</v>
      </c>
      <c r="F12" s="56" t="s">
        <v>122</v>
      </c>
      <c r="G12" s="56" t="s">
        <v>57</v>
      </c>
      <c r="H12" s="56" t="s">
        <v>59</v>
      </c>
      <c r="I12" s="56" t="s">
        <v>61</v>
      </c>
      <c r="J12" s="56" t="s">
        <v>459</v>
      </c>
      <c r="K12" s="56" t="s">
        <v>460</v>
      </c>
      <c r="L12" s="15" t="s">
        <v>104</v>
      </c>
      <c r="M12" s="15" t="s">
        <v>461</v>
      </c>
      <c r="N12" s="66" t="s">
        <v>462</v>
      </c>
      <c r="O12" s="25"/>
      <c r="P12" s="56" t="s">
        <v>70</v>
      </c>
      <c r="Q12" s="23">
        <v>0</v>
      </c>
      <c r="R12" s="16">
        <v>380</v>
      </c>
      <c r="S12" s="114">
        <v>713.82</v>
      </c>
      <c r="T12" s="16">
        <f>821.44+69.6</f>
        <v>891.04000000000008</v>
      </c>
      <c r="U12" s="23">
        <v>0</v>
      </c>
      <c r="V12" s="17">
        <f t="shared" si="0"/>
        <v>1984.8600000000001</v>
      </c>
      <c r="W12" s="56">
        <v>4572</v>
      </c>
      <c r="X12" s="56" t="s">
        <v>84</v>
      </c>
      <c r="Y12" s="24" t="s">
        <v>463</v>
      </c>
      <c r="Z12" s="56" t="s">
        <v>84</v>
      </c>
      <c r="AA12" s="56" t="s">
        <v>84</v>
      </c>
      <c r="AB12" s="56" t="s">
        <v>88</v>
      </c>
      <c r="AC12" s="15" t="s">
        <v>761</v>
      </c>
      <c r="AD12" s="4"/>
      <c r="AE12" s="4"/>
      <c r="AF12" s="4"/>
    </row>
    <row r="13" spans="1:32" ht="12.75" x14ac:dyDescent="0.2">
      <c r="A13" s="22" t="s">
        <v>46</v>
      </c>
      <c r="B13" s="15" t="s">
        <v>464</v>
      </c>
      <c r="C13" s="18">
        <v>1768204</v>
      </c>
      <c r="D13" s="22" t="s">
        <v>98</v>
      </c>
      <c r="E13" s="22" t="s">
        <v>121</v>
      </c>
      <c r="F13" s="22" t="s">
        <v>122</v>
      </c>
      <c r="G13" s="22" t="s">
        <v>57</v>
      </c>
      <c r="H13" s="22" t="s">
        <v>59</v>
      </c>
      <c r="I13" s="22" t="s">
        <v>61</v>
      </c>
      <c r="J13" s="22" t="s">
        <v>587</v>
      </c>
      <c r="K13" s="22" t="s">
        <v>588</v>
      </c>
      <c r="L13" s="15" t="s">
        <v>104</v>
      </c>
      <c r="M13" s="15" t="s">
        <v>105</v>
      </c>
      <c r="N13" s="66" t="s">
        <v>589</v>
      </c>
      <c r="O13" s="15">
        <v>15</v>
      </c>
      <c r="P13" s="22" t="s">
        <v>70</v>
      </c>
      <c r="Q13" s="16">
        <v>0</v>
      </c>
      <c r="R13" s="23">
        <v>0</v>
      </c>
      <c r="S13" s="16">
        <v>817.24</v>
      </c>
      <c r="T13" s="16">
        <f>1333.57+31.25</f>
        <v>1364.82</v>
      </c>
      <c r="U13" s="23">
        <v>0</v>
      </c>
      <c r="V13" s="17">
        <f t="shared" si="0"/>
        <v>2182.06</v>
      </c>
      <c r="W13" s="22">
        <v>4572</v>
      </c>
      <c r="X13" s="22" t="s">
        <v>84</v>
      </c>
      <c r="Y13" s="24" t="s">
        <v>590</v>
      </c>
      <c r="Z13" s="56" t="s">
        <v>84</v>
      </c>
      <c r="AA13" s="22" t="s">
        <v>84</v>
      </c>
      <c r="AB13" s="22" t="s">
        <v>88</v>
      </c>
      <c r="AC13" s="22" t="s">
        <v>268</v>
      </c>
    </row>
    <row r="14" spans="1:32" ht="12.75" x14ac:dyDescent="0.2">
      <c r="A14" s="22" t="s">
        <v>46</v>
      </c>
      <c r="B14" s="22" t="s">
        <v>464</v>
      </c>
      <c r="C14" s="21">
        <v>1768204</v>
      </c>
      <c r="D14" s="22" t="s">
        <v>98</v>
      </c>
      <c r="E14" s="22" t="s">
        <v>121</v>
      </c>
      <c r="F14" s="22" t="s">
        <v>122</v>
      </c>
      <c r="G14" s="22" t="s">
        <v>57</v>
      </c>
      <c r="H14" s="22" t="s">
        <v>59</v>
      </c>
      <c r="I14" s="49" t="s">
        <v>415</v>
      </c>
      <c r="J14" s="49" t="s">
        <v>751</v>
      </c>
      <c r="K14" s="49" t="s">
        <v>373</v>
      </c>
      <c r="L14" s="20" t="s">
        <v>104</v>
      </c>
      <c r="M14" s="20" t="s">
        <v>374</v>
      </c>
      <c r="N14" s="91" t="s">
        <v>752</v>
      </c>
      <c r="O14" s="100">
        <v>24</v>
      </c>
      <c r="P14" s="49" t="s">
        <v>376</v>
      </c>
      <c r="Q14" s="105">
        <v>317.27999999999997</v>
      </c>
      <c r="R14" s="105">
        <v>0</v>
      </c>
      <c r="S14" s="105">
        <v>0</v>
      </c>
      <c r="T14" s="105">
        <v>0</v>
      </c>
      <c r="U14" s="105">
        <v>0</v>
      </c>
      <c r="V14" s="17">
        <f t="shared" si="0"/>
        <v>317.27999999999997</v>
      </c>
      <c r="W14" s="91">
        <v>4572</v>
      </c>
      <c r="X14" s="49" t="s">
        <v>84</v>
      </c>
      <c r="Y14" s="49" t="s">
        <v>753</v>
      </c>
      <c r="Z14" s="49" t="s">
        <v>84</v>
      </c>
      <c r="AA14" s="49" t="s">
        <v>134</v>
      </c>
      <c r="AB14" s="22" t="s">
        <v>88</v>
      </c>
      <c r="AC14" s="49" t="s">
        <v>754</v>
      </c>
    </row>
    <row r="15" spans="1:32" ht="12.75" x14ac:dyDescent="0.2">
      <c r="A15" s="22" t="s">
        <v>46</v>
      </c>
      <c r="B15" s="15" t="s">
        <v>464</v>
      </c>
      <c r="C15" s="21">
        <v>1768204</v>
      </c>
      <c r="D15" s="22" t="s">
        <v>98</v>
      </c>
      <c r="E15" s="22" t="s">
        <v>121</v>
      </c>
      <c r="F15" s="22" t="s">
        <v>122</v>
      </c>
      <c r="G15" s="22" t="s">
        <v>57</v>
      </c>
      <c r="H15" s="22" t="s">
        <v>59</v>
      </c>
      <c r="I15" s="22" t="s">
        <v>61</v>
      </c>
      <c r="J15" s="22" t="s">
        <v>755</v>
      </c>
      <c r="K15" s="22" t="s">
        <v>506</v>
      </c>
      <c r="L15" s="15" t="s">
        <v>104</v>
      </c>
      <c r="M15" s="15" t="s">
        <v>199</v>
      </c>
      <c r="N15" s="68">
        <v>43061</v>
      </c>
      <c r="O15" s="15">
        <v>6</v>
      </c>
      <c r="P15" s="22" t="s">
        <v>376</v>
      </c>
      <c r="Q15" s="16">
        <v>0</v>
      </c>
      <c r="R15" s="16">
        <v>0</v>
      </c>
      <c r="S15" s="16">
        <v>67.680000000000007</v>
      </c>
      <c r="T15" s="16">
        <v>0</v>
      </c>
      <c r="U15" s="16">
        <v>0</v>
      </c>
      <c r="V15" s="17">
        <f t="shared" si="0"/>
        <v>67.680000000000007</v>
      </c>
      <c r="W15" s="22">
        <v>4572</v>
      </c>
      <c r="X15" s="22" t="s">
        <v>84</v>
      </c>
      <c r="Y15" s="24" t="s">
        <v>756</v>
      </c>
      <c r="Z15" s="22" t="s">
        <v>134</v>
      </c>
      <c r="AA15" s="22" t="s">
        <v>84</v>
      </c>
      <c r="AB15" s="22" t="s">
        <v>88</v>
      </c>
      <c r="AC15" s="26"/>
    </row>
    <row r="16" spans="1:32" ht="12.75" x14ac:dyDescent="0.2">
      <c r="A16" s="56" t="s">
        <v>46</v>
      </c>
      <c r="B16" s="56" t="s">
        <v>347</v>
      </c>
      <c r="C16" s="21">
        <v>2164307</v>
      </c>
      <c r="D16" s="56" t="s">
        <v>98</v>
      </c>
      <c r="E16" s="56" t="s">
        <v>131</v>
      </c>
      <c r="F16" s="56" t="s">
        <v>279</v>
      </c>
      <c r="G16" s="56" t="s">
        <v>57</v>
      </c>
      <c r="H16" s="56" t="s">
        <v>59</v>
      </c>
      <c r="I16" s="56" t="s">
        <v>61</v>
      </c>
      <c r="J16" s="56" t="s">
        <v>348</v>
      </c>
      <c r="K16" s="56" t="s">
        <v>349</v>
      </c>
      <c r="L16" s="15" t="s">
        <v>65</v>
      </c>
      <c r="M16" s="15" t="s">
        <v>350</v>
      </c>
      <c r="N16" s="66" t="s">
        <v>351</v>
      </c>
      <c r="O16" s="25"/>
      <c r="P16" s="56" t="s">
        <v>70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7">
        <f t="shared" si="0"/>
        <v>0</v>
      </c>
      <c r="W16" s="56" t="s">
        <v>131</v>
      </c>
      <c r="X16" s="56" t="s">
        <v>157</v>
      </c>
      <c r="Y16" s="24" t="s">
        <v>352</v>
      </c>
      <c r="Z16" s="56" t="s">
        <v>134</v>
      </c>
      <c r="AA16" s="56" t="s">
        <v>134</v>
      </c>
      <c r="AB16" s="56" t="s">
        <v>136</v>
      </c>
      <c r="AC16" s="56" t="s">
        <v>353</v>
      </c>
      <c r="AD16" s="4"/>
      <c r="AE16" s="4"/>
      <c r="AF16" s="4"/>
    </row>
    <row r="17" spans="1:32" ht="12.75" x14ac:dyDescent="0.2">
      <c r="A17" s="22" t="s">
        <v>46</v>
      </c>
      <c r="B17" s="22" t="s">
        <v>347</v>
      </c>
      <c r="C17" s="18">
        <v>2164307</v>
      </c>
      <c r="D17" s="22" t="s">
        <v>98</v>
      </c>
      <c r="E17" s="22" t="s">
        <v>131</v>
      </c>
      <c r="F17" s="22" t="s">
        <v>279</v>
      </c>
      <c r="G17" s="22" t="s">
        <v>57</v>
      </c>
      <c r="H17" s="22" t="s">
        <v>59</v>
      </c>
      <c r="I17" s="22" t="s">
        <v>61</v>
      </c>
      <c r="J17" s="22" t="s">
        <v>694</v>
      </c>
      <c r="K17" s="22" t="s">
        <v>517</v>
      </c>
      <c r="L17" s="15" t="s">
        <v>65</v>
      </c>
      <c r="M17" s="15" t="s">
        <v>374</v>
      </c>
      <c r="N17" s="66" t="s">
        <v>695</v>
      </c>
      <c r="O17" s="15">
        <v>20</v>
      </c>
      <c r="P17" s="22" t="s">
        <v>376</v>
      </c>
      <c r="Q17" s="16">
        <v>209.29</v>
      </c>
      <c r="R17" s="23">
        <v>0</v>
      </c>
      <c r="S17" s="23">
        <v>0</v>
      </c>
      <c r="T17" s="23">
        <v>0</v>
      </c>
      <c r="U17" s="23">
        <v>0</v>
      </c>
      <c r="V17" s="17">
        <f t="shared" si="0"/>
        <v>209.29</v>
      </c>
      <c r="W17" s="22">
        <v>4572</v>
      </c>
      <c r="X17" s="22" t="s">
        <v>84</v>
      </c>
      <c r="Y17" s="24" t="s">
        <v>696</v>
      </c>
      <c r="Z17" s="22" t="s">
        <v>134</v>
      </c>
      <c r="AA17" s="22" t="s">
        <v>134</v>
      </c>
      <c r="AB17" s="22" t="s">
        <v>88</v>
      </c>
      <c r="AC17" s="26"/>
    </row>
    <row r="18" spans="1:32" ht="12.75" x14ac:dyDescent="0.2">
      <c r="A18" s="69" t="s">
        <v>46</v>
      </c>
      <c r="B18" s="69" t="s">
        <v>765</v>
      </c>
      <c r="C18" s="57">
        <v>2042061</v>
      </c>
      <c r="D18" s="69" t="s">
        <v>98</v>
      </c>
      <c r="E18" s="56" t="s">
        <v>131</v>
      </c>
      <c r="F18" s="69" t="s">
        <v>140</v>
      </c>
      <c r="G18" s="22" t="s">
        <v>57</v>
      </c>
      <c r="H18" s="22" t="s">
        <v>59</v>
      </c>
      <c r="I18" s="22" t="s">
        <v>152</v>
      </c>
      <c r="J18" s="69" t="s">
        <v>762</v>
      </c>
      <c r="K18" s="69" t="s">
        <v>517</v>
      </c>
      <c r="L18" s="25" t="s">
        <v>104</v>
      </c>
      <c r="M18" s="25" t="s">
        <v>134</v>
      </c>
      <c r="N18" s="96">
        <v>2017</v>
      </c>
      <c r="O18" s="25">
        <v>2</v>
      </c>
      <c r="P18" s="96" t="s">
        <v>70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24" t="s">
        <v>131</v>
      </c>
      <c r="X18" s="2" t="s">
        <v>419</v>
      </c>
      <c r="Y18" s="96" t="s">
        <v>763</v>
      </c>
      <c r="Z18" s="96" t="s">
        <v>134</v>
      </c>
      <c r="AA18" s="22" t="s">
        <v>134</v>
      </c>
      <c r="AB18" s="22" t="s">
        <v>88</v>
      </c>
      <c r="AC18" s="96" t="s">
        <v>764</v>
      </c>
    </row>
    <row r="19" spans="1:32" ht="12.75" x14ac:dyDescent="0.2">
      <c r="A19" s="15" t="s">
        <v>46</v>
      </c>
      <c r="B19" s="15" t="s">
        <v>48</v>
      </c>
      <c r="C19" s="21">
        <v>22802018</v>
      </c>
      <c r="D19" s="15" t="s">
        <v>52</v>
      </c>
      <c r="E19" s="15" t="s">
        <v>55</v>
      </c>
      <c r="F19" s="15" t="s">
        <v>56</v>
      </c>
      <c r="G19" s="15" t="s">
        <v>57</v>
      </c>
      <c r="H19" s="15" t="s">
        <v>59</v>
      </c>
      <c r="I19" s="15" t="s">
        <v>61</v>
      </c>
      <c r="J19" s="15" t="s">
        <v>62</v>
      </c>
      <c r="K19" s="15" t="s">
        <v>63</v>
      </c>
      <c r="L19" s="15" t="s">
        <v>65</v>
      </c>
      <c r="M19" s="15" t="s">
        <v>66</v>
      </c>
      <c r="N19" s="64" t="s">
        <v>67</v>
      </c>
      <c r="O19" s="15">
        <v>30</v>
      </c>
      <c r="P19" s="15" t="s">
        <v>70</v>
      </c>
      <c r="Q19" s="16">
        <v>0</v>
      </c>
      <c r="R19" s="16">
        <v>0</v>
      </c>
      <c r="S19" s="16">
        <v>949.37</v>
      </c>
      <c r="T19" s="16">
        <v>668.95</v>
      </c>
      <c r="U19" s="16">
        <v>0</v>
      </c>
      <c r="V19" s="17">
        <f t="shared" ref="V19:V29" si="2">SUM(Q19:U19)</f>
        <v>1618.3200000000002</v>
      </c>
      <c r="W19" s="15">
        <v>4572</v>
      </c>
      <c r="X19" s="15" t="s">
        <v>84</v>
      </c>
      <c r="Y19" s="18" t="s">
        <v>85</v>
      </c>
      <c r="Z19" s="15" t="s">
        <v>84</v>
      </c>
      <c r="AA19" s="15" t="s">
        <v>84</v>
      </c>
      <c r="AB19" s="15" t="s">
        <v>88</v>
      </c>
      <c r="AC19" s="19" t="s">
        <v>89</v>
      </c>
    </row>
    <row r="20" spans="1:32" ht="12.75" x14ac:dyDescent="0.2">
      <c r="A20" s="15" t="s">
        <v>46</v>
      </c>
      <c r="B20" s="15" t="s">
        <v>48</v>
      </c>
      <c r="C20" s="21">
        <v>22802018</v>
      </c>
      <c r="D20" s="15" t="s">
        <v>52</v>
      </c>
      <c r="E20" s="15" t="s">
        <v>55</v>
      </c>
      <c r="F20" s="15" t="s">
        <v>56</v>
      </c>
      <c r="G20" s="15" t="s">
        <v>57</v>
      </c>
      <c r="H20" s="15" t="s">
        <v>59</v>
      </c>
      <c r="I20" s="15" t="s">
        <v>61</v>
      </c>
      <c r="J20" s="15" t="s">
        <v>250</v>
      </c>
      <c r="K20" s="15" t="s">
        <v>251</v>
      </c>
      <c r="L20" s="15" t="s">
        <v>65</v>
      </c>
      <c r="M20" s="15" t="s">
        <v>127</v>
      </c>
      <c r="N20" s="64" t="s">
        <v>252</v>
      </c>
      <c r="O20" s="15">
        <v>32</v>
      </c>
      <c r="P20" s="15" t="s">
        <v>70</v>
      </c>
      <c r="Q20" s="16">
        <v>0</v>
      </c>
      <c r="R20" s="16">
        <v>150</v>
      </c>
      <c r="S20" s="16">
        <v>1133</v>
      </c>
      <c r="T20" s="16">
        <v>991.34</v>
      </c>
      <c r="U20" s="16">
        <v>0</v>
      </c>
      <c r="V20" s="17">
        <f t="shared" si="2"/>
        <v>2274.34</v>
      </c>
      <c r="W20" s="27">
        <v>4572</v>
      </c>
      <c r="X20" s="15" t="s">
        <v>84</v>
      </c>
      <c r="Y20" s="18" t="s">
        <v>253</v>
      </c>
      <c r="Z20" s="15" t="s">
        <v>84</v>
      </c>
      <c r="AA20" s="15" t="s">
        <v>84</v>
      </c>
      <c r="AB20" s="15" t="s">
        <v>88</v>
      </c>
      <c r="AC20" s="19" t="s">
        <v>254</v>
      </c>
    </row>
    <row r="21" spans="1:32" ht="12.75" x14ac:dyDescent="0.2">
      <c r="A21" s="15" t="s">
        <v>46</v>
      </c>
      <c r="B21" s="15" t="s">
        <v>48</v>
      </c>
      <c r="C21" s="21">
        <v>22802018</v>
      </c>
      <c r="D21" s="15" t="s">
        <v>52</v>
      </c>
      <c r="E21" s="15" t="s">
        <v>55</v>
      </c>
      <c r="F21" s="15" t="s">
        <v>56</v>
      </c>
      <c r="G21" s="15" t="s">
        <v>57</v>
      </c>
      <c r="H21" s="15" t="s">
        <v>59</v>
      </c>
      <c r="I21" s="15" t="s">
        <v>61</v>
      </c>
      <c r="J21" s="15" t="s">
        <v>410</v>
      </c>
      <c r="K21" s="15" t="s">
        <v>411</v>
      </c>
      <c r="L21" s="15" t="s">
        <v>65</v>
      </c>
      <c r="M21" s="15" t="s">
        <v>66</v>
      </c>
      <c r="N21" s="64" t="s">
        <v>412</v>
      </c>
      <c r="O21" s="15">
        <v>32</v>
      </c>
      <c r="P21" s="15" t="s">
        <v>70</v>
      </c>
      <c r="Q21" s="16">
        <v>0</v>
      </c>
      <c r="R21" s="16">
        <v>600</v>
      </c>
      <c r="S21" s="114">
        <v>1217.27</v>
      </c>
      <c r="T21" s="16">
        <v>1098.44</v>
      </c>
      <c r="U21" s="16">
        <v>0</v>
      </c>
      <c r="V21" s="17">
        <f t="shared" si="2"/>
        <v>2915.71</v>
      </c>
      <c r="W21" s="15">
        <v>4572</v>
      </c>
      <c r="X21" s="15" t="s">
        <v>84</v>
      </c>
      <c r="Y21" s="18" t="s">
        <v>413</v>
      </c>
      <c r="Z21" s="25"/>
      <c r="AA21" s="25"/>
      <c r="AB21" s="15" t="s">
        <v>180</v>
      </c>
      <c r="AC21" s="15" t="s">
        <v>414</v>
      </c>
      <c r="AD21" s="4"/>
      <c r="AE21" s="4"/>
      <c r="AF21" s="4"/>
    </row>
    <row r="22" spans="1:32" ht="12.75" x14ac:dyDescent="0.2">
      <c r="A22" s="22" t="s">
        <v>46</v>
      </c>
      <c r="B22" s="22" t="s">
        <v>48</v>
      </c>
      <c r="C22" s="18">
        <v>22802018</v>
      </c>
      <c r="D22" s="22" t="s">
        <v>52</v>
      </c>
      <c r="E22" s="22" t="s">
        <v>55</v>
      </c>
      <c r="F22" s="22" t="s">
        <v>56</v>
      </c>
      <c r="G22" s="22" t="s">
        <v>57</v>
      </c>
      <c r="H22" s="22" t="s">
        <v>59</v>
      </c>
      <c r="I22" s="22" t="s">
        <v>61</v>
      </c>
      <c r="J22" s="22" t="s">
        <v>596</v>
      </c>
      <c r="K22" s="22" t="s">
        <v>506</v>
      </c>
      <c r="L22" s="15" t="s">
        <v>104</v>
      </c>
      <c r="M22" s="15" t="s">
        <v>374</v>
      </c>
      <c r="N22" s="66" t="s">
        <v>597</v>
      </c>
      <c r="O22" s="15">
        <v>16</v>
      </c>
      <c r="P22" s="22" t="s">
        <v>376</v>
      </c>
      <c r="Q22" s="16">
        <v>301.14999999999998</v>
      </c>
      <c r="R22" s="23">
        <v>0</v>
      </c>
      <c r="S22" s="23">
        <v>0</v>
      </c>
      <c r="T22" s="23">
        <v>0</v>
      </c>
      <c r="U22" s="23">
        <v>0</v>
      </c>
      <c r="V22" s="17">
        <f t="shared" si="2"/>
        <v>301.14999999999998</v>
      </c>
      <c r="W22" s="22">
        <v>4572</v>
      </c>
      <c r="X22" s="22" t="s">
        <v>84</v>
      </c>
      <c r="Y22" s="24" t="s">
        <v>598</v>
      </c>
      <c r="Z22" s="22" t="s">
        <v>134</v>
      </c>
      <c r="AA22" s="22" t="s">
        <v>134</v>
      </c>
      <c r="AB22" s="22"/>
      <c r="AC22" s="26"/>
    </row>
    <row r="23" spans="1:32" ht="12.75" x14ac:dyDescent="0.2">
      <c r="A23" s="22" t="s">
        <v>46</v>
      </c>
      <c r="B23" s="22" t="s">
        <v>490</v>
      </c>
      <c r="C23" s="21">
        <v>1102301</v>
      </c>
      <c r="D23" s="22" t="s">
        <v>98</v>
      </c>
      <c r="E23" s="22" t="s">
        <v>121</v>
      </c>
      <c r="F23" s="22" t="s">
        <v>150</v>
      </c>
      <c r="G23" s="22" t="s">
        <v>57</v>
      </c>
      <c r="H23" s="22" t="s">
        <v>59</v>
      </c>
      <c r="I23" s="22" t="s">
        <v>61</v>
      </c>
      <c r="J23" s="22" t="s">
        <v>483</v>
      </c>
      <c r="K23" s="22" t="s">
        <v>484</v>
      </c>
      <c r="L23" s="15" t="s">
        <v>104</v>
      </c>
      <c r="M23" s="15" t="s">
        <v>105</v>
      </c>
      <c r="N23" s="66" t="s">
        <v>485</v>
      </c>
      <c r="O23" s="15">
        <v>24</v>
      </c>
      <c r="P23" s="22" t="s">
        <v>70</v>
      </c>
      <c r="Q23" s="23">
        <v>0</v>
      </c>
      <c r="R23" s="23">
        <v>0</v>
      </c>
      <c r="S23" s="16">
        <v>0</v>
      </c>
      <c r="T23" s="16">
        <v>0</v>
      </c>
      <c r="U23" s="23">
        <v>0</v>
      </c>
      <c r="V23" s="17">
        <f t="shared" si="2"/>
        <v>0</v>
      </c>
      <c r="W23" s="69" t="s">
        <v>131</v>
      </c>
      <c r="X23" s="22" t="s">
        <v>84</v>
      </c>
      <c r="Y23" s="24" t="s">
        <v>486</v>
      </c>
      <c r="Z23" s="22" t="s">
        <v>134</v>
      </c>
      <c r="AA23" s="22" t="s">
        <v>134</v>
      </c>
      <c r="AB23" s="22" t="s">
        <v>136</v>
      </c>
      <c r="AC23" s="56" t="s">
        <v>491</v>
      </c>
    </row>
    <row r="24" spans="1:32" ht="12.75" x14ac:dyDescent="0.2">
      <c r="A24" s="56" t="s">
        <v>46</v>
      </c>
      <c r="B24" s="56" t="s">
        <v>213</v>
      </c>
      <c r="C24" s="21">
        <v>1102836</v>
      </c>
      <c r="D24" s="56" t="s">
        <v>52</v>
      </c>
      <c r="E24" s="56" t="s">
        <v>99</v>
      </c>
      <c r="F24" s="56" t="s">
        <v>140</v>
      </c>
      <c r="G24" s="56" t="s">
        <v>57</v>
      </c>
      <c r="H24" s="56" t="s">
        <v>59</v>
      </c>
      <c r="I24" s="56" t="s">
        <v>61</v>
      </c>
      <c r="J24" s="56" t="s">
        <v>214</v>
      </c>
      <c r="K24" s="56" t="s">
        <v>215</v>
      </c>
      <c r="L24" s="15" t="s">
        <v>65</v>
      </c>
      <c r="M24" s="15" t="s">
        <v>216</v>
      </c>
      <c r="N24" s="66" t="s">
        <v>217</v>
      </c>
      <c r="O24" s="15">
        <v>16</v>
      </c>
      <c r="P24" s="56" t="s">
        <v>70</v>
      </c>
      <c r="Q24" s="23">
        <v>0</v>
      </c>
      <c r="R24" s="16">
        <v>337.5</v>
      </c>
      <c r="S24" s="23">
        <v>0</v>
      </c>
      <c r="T24" s="23">
        <v>0</v>
      </c>
      <c r="U24" s="23">
        <v>0</v>
      </c>
      <c r="V24" s="17">
        <f t="shared" si="2"/>
        <v>337.5</v>
      </c>
      <c r="W24" s="56">
        <v>4572</v>
      </c>
      <c r="X24" s="56" t="s">
        <v>157</v>
      </c>
      <c r="Y24" s="18" t="s">
        <v>218</v>
      </c>
      <c r="Z24" s="56" t="s">
        <v>84</v>
      </c>
      <c r="AA24" s="56" t="s">
        <v>134</v>
      </c>
      <c r="AB24" s="56" t="s">
        <v>180</v>
      </c>
      <c r="AC24" s="19" t="s">
        <v>219</v>
      </c>
      <c r="AD24" s="4"/>
      <c r="AE24" s="4"/>
      <c r="AF24" s="4"/>
    </row>
    <row r="25" spans="1:32" ht="12.75" x14ac:dyDescent="0.2">
      <c r="A25" s="56" t="s">
        <v>46</v>
      </c>
      <c r="B25" s="56" t="s">
        <v>213</v>
      </c>
      <c r="C25" s="21">
        <v>1102836</v>
      </c>
      <c r="D25" s="56" t="s">
        <v>52</v>
      </c>
      <c r="E25" s="56" t="s">
        <v>99</v>
      </c>
      <c r="F25" s="56" t="s">
        <v>140</v>
      </c>
      <c r="G25" s="56" t="s">
        <v>57</v>
      </c>
      <c r="H25" s="56" t="s">
        <v>59</v>
      </c>
      <c r="I25" s="56" t="s">
        <v>61</v>
      </c>
      <c r="J25" s="56" t="s">
        <v>366</v>
      </c>
      <c r="K25" s="56" t="s">
        <v>367</v>
      </c>
      <c r="L25" s="15" t="s">
        <v>104</v>
      </c>
      <c r="M25" s="15" t="s">
        <v>216</v>
      </c>
      <c r="N25" s="67">
        <v>42860</v>
      </c>
      <c r="O25" s="15">
        <v>8</v>
      </c>
      <c r="P25" s="56" t="s">
        <v>70</v>
      </c>
      <c r="Q25" s="23">
        <v>0</v>
      </c>
      <c r="R25" s="23">
        <v>0</v>
      </c>
      <c r="S25" s="23">
        <v>0</v>
      </c>
      <c r="T25" s="116">
        <v>0</v>
      </c>
      <c r="U25" s="23">
        <v>0</v>
      </c>
      <c r="V25" s="17">
        <f t="shared" si="2"/>
        <v>0</v>
      </c>
      <c r="W25" s="56" t="s">
        <v>131</v>
      </c>
      <c r="X25" s="56" t="s">
        <v>157</v>
      </c>
      <c r="Y25" s="24" t="s">
        <v>368</v>
      </c>
      <c r="Z25" s="56" t="s">
        <v>84</v>
      </c>
      <c r="AA25" s="56" t="s">
        <v>134</v>
      </c>
      <c r="AB25" s="56" t="s">
        <v>88</v>
      </c>
      <c r="AC25" s="56" t="s">
        <v>89</v>
      </c>
      <c r="AD25" s="4"/>
      <c r="AE25" s="4"/>
      <c r="AF25" s="4"/>
    </row>
    <row r="26" spans="1:32" ht="12.75" x14ac:dyDescent="0.2">
      <c r="A26" s="56" t="s">
        <v>46</v>
      </c>
      <c r="B26" s="56" t="s">
        <v>732</v>
      </c>
      <c r="C26" s="57">
        <v>2142270</v>
      </c>
      <c r="D26" s="56" t="s">
        <v>98</v>
      </c>
      <c r="E26" s="56" t="s">
        <v>131</v>
      </c>
      <c r="F26" s="56" t="s">
        <v>122</v>
      </c>
      <c r="G26" s="56" t="s">
        <v>57</v>
      </c>
      <c r="H26" s="56" t="s">
        <v>59</v>
      </c>
      <c r="I26" s="56" t="s">
        <v>61</v>
      </c>
      <c r="J26" s="56" t="s">
        <v>729</v>
      </c>
      <c r="K26" s="56" t="s">
        <v>517</v>
      </c>
      <c r="L26" s="15" t="s">
        <v>104</v>
      </c>
      <c r="M26" s="15" t="s">
        <v>374</v>
      </c>
      <c r="N26" s="66" t="s">
        <v>730</v>
      </c>
      <c r="O26" s="15">
        <v>15</v>
      </c>
      <c r="P26" s="56" t="s">
        <v>376</v>
      </c>
      <c r="Q26" s="23">
        <v>133.07</v>
      </c>
      <c r="R26" s="23">
        <v>0</v>
      </c>
      <c r="S26" s="23">
        <v>0</v>
      </c>
      <c r="T26" s="23">
        <v>0</v>
      </c>
      <c r="U26" s="23">
        <v>0</v>
      </c>
      <c r="V26" s="17">
        <f t="shared" si="2"/>
        <v>133.07</v>
      </c>
      <c r="W26" s="56">
        <v>4572</v>
      </c>
      <c r="X26" s="56" t="s">
        <v>84</v>
      </c>
      <c r="Y26" s="24" t="s">
        <v>731</v>
      </c>
      <c r="Z26" s="56" t="s">
        <v>134</v>
      </c>
      <c r="AA26" s="56" t="s">
        <v>134</v>
      </c>
      <c r="AB26" s="56" t="s">
        <v>88</v>
      </c>
      <c r="AC26" s="56" t="s">
        <v>89</v>
      </c>
      <c r="AD26" s="4"/>
      <c r="AE26" s="4"/>
      <c r="AF26" s="4"/>
    </row>
    <row r="27" spans="1:32" ht="12.75" x14ac:dyDescent="0.2">
      <c r="A27" s="22" t="s">
        <v>46</v>
      </c>
      <c r="B27" s="56" t="s">
        <v>618</v>
      </c>
      <c r="C27" s="51">
        <v>1982157</v>
      </c>
      <c r="D27" s="22" t="s">
        <v>98</v>
      </c>
      <c r="E27" s="22" t="s">
        <v>55</v>
      </c>
      <c r="F27" s="22" t="s">
        <v>100</v>
      </c>
      <c r="G27" s="22" t="s">
        <v>57</v>
      </c>
      <c r="H27" s="22" t="s">
        <v>59</v>
      </c>
      <c r="I27" s="22" t="s">
        <v>61</v>
      </c>
      <c r="J27" s="22" t="s">
        <v>619</v>
      </c>
      <c r="K27" s="22" t="s">
        <v>517</v>
      </c>
      <c r="L27" s="15" t="s">
        <v>104</v>
      </c>
      <c r="M27" s="15" t="s">
        <v>230</v>
      </c>
      <c r="N27" s="67">
        <v>43007</v>
      </c>
      <c r="O27" s="15">
        <v>8</v>
      </c>
      <c r="P27" s="22" t="s">
        <v>376</v>
      </c>
      <c r="Q27" s="16">
        <v>9.31</v>
      </c>
      <c r="R27" s="23">
        <v>0</v>
      </c>
      <c r="S27" s="23">
        <v>0</v>
      </c>
      <c r="T27" s="23">
        <v>0</v>
      </c>
      <c r="U27" s="23">
        <v>0</v>
      </c>
      <c r="V27" s="17">
        <f t="shared" si="2"/>
        <v>9.31</v>
      </c>
      <c r="W27" s="22">
        <v>4572</v>
      </c>
      <c r="X27" s="22" t="s">
        <v>84</v>
      </c>
      <c r="Y27" s="24" t="s">
        <v>620</v>
      </c>
      <c r="Z27" s="22" t="s">
        <v>84</v>
      </c>
      <c r="AA27" s="22" t="s">
        <v>134</v>
      </c>
      <c r="AB27" s="22" t="s">
        <v>88</v>
      </c>
      <c r="AC27" s="26"/>
    </row>
    <row r="28" spans="1:32" ht="12.75" x14ac:dyDescent="0.2">
      <c r="A28" s="56" t="s">
        <v>46</v>
      </c>
      <c r="B28" s="56" t="s">
        <v>613</v>
      </c>
      <c r="C28" s="18">
        <v>2013324</v>
      </c>
      <c r="D28" s="56" t="s">
        <v>98</v>
      </c>
      <c r="E28" s="56" t="s">
        <v>131</v>
      </c>
      <c r="F28" s="56" t="s">
        <v>122</v>
      </c>
      <c r="G28" s="56" t="s">
        <v>57</v>
      </c>
      <c r="H28" s="56" t="s">
        <v>59</v>
      </c>
      <c r="I28" s="56" t="s">
        <v>61</v>
      </c>
      <c r="J28" s="56" t="s">
        <v>614</v>
      </c>
      <c r="K28" s="56" t="s">
        <v>517</v>
      </c>
      <c r="L28" s="15" t="s">
        <v>104</v>
      </c>
      <c r="M28" s="15" t="s">
        <v>374</v>
      </c>
      <c r="N28" s="66" t="s">
        <v>615</v>
      </c>
      <c r="O28" s="15">
        <v>20</v>
      </c>
      <c r="P28" s="56" t="s">
        <v>376</v>
      </c>
      <c r="Q28" s="16">
        <v>118.01</v>
      </c>
      <c r="R28" s="16">
        <v>0</v>
      </c>
      <c r="S28" s="16">
        <v>0</v>
      </c>
      <c r="T28" s="16">
        <v>0</v>
      </c>
      <c r="U28" s="16">
        <v>0</v>
      </c>
      <c r="V28" s="17">
        <f t="shared" si="2"/>
        <v>118.01</v>
      </c>
      <c r="W28" s="56">
        <v>4572</v>
      </c>
      <c r="X28" s="56" t="s">
        <v>84</v>
      </c>
      <c r="Y28" s="18" t="s">
        <v>616</v>
      </c>
      <c r="Z28" s="56" t="s">
        <v>84</v>
      </c>
      <c r="AA28" s="56" t="s">
        <v>134</v>
      </c>
      <c r="AB28" s="56" t="s">
        <v>88</v>
      </c>
      <c r="AC28" s="26"/>
      <c r="AD28" s="4"/>
      <c r="AE28" s="4"/>
      <c r="AF28" s="4"/>
    </row>
    <row r="29" spans="1:32" ht="12.75" x14ac:dyDescent="0.2">
      <c r="A29" s="22" t="s">
        <v>46</v>
      </c>
      <c r="B29" s="22" t="s">
        <v>613</v>
      </c>
      <c r="C29" s="57">
        <v>2013324</v>
      </c>
      <c r="D29" s="22" t="s">
        <v>98</v>
      </c>
      <c r="E29" s="22" t="s">
        <v>131</v>
      </c>
      <c r="F29" s="22" t="s">
        <v>122</v>
      </c>
      <c r="G29" s="22" t="s">
        <v>57</v>
      </c>
      <c r="H29" s="22" t="s">
        <v>59</v>
      </c>
      <c r="I29" s="22" t="s">
        <v>61</v>
      </c>
      <c r="J29" s="22" t="s">
        <v>724</v>
      </c>
      <c r="K29" s="22" t="s">
        <v>517</v>
      </c>
      <c r="L29" s="15" t="s">
        <v>104</v>
      </c>
      <c r="M29" s="15" t="s">
        <v>374</v>
      </c>
      <c r="N29" s="66" t="s">
        <v>725</v>
      </c>
      <c r="O29" s="15">
        <v>20</v>
      </c>
      <c r="P29" s="22" t="s">
        <v>376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17">
        <f t="shared" si="2"/>
        <v>0</v>
      </c>
      <c r="W29" s="22" t="s">
        <v>131</v>
      </c>
      <c r="X29" s="22" t="s">
        <v>157</v>
      </c>
      <c r="Y29" s="24" t="s">
        <v>726</v>
      </c>
      <c r="Z29" s="22" t="s">
        <v>134</v>
      </c>
      <c r="AA29" s="22" t="s">
        <v>134</v>
      </c>
      <c r="AB29" s="22" t="s">
        <v>225</v>
      </c>
      <c r="AC29" s="22" t="s">
        <v>727</v>
      </c>
    </row>
    <row r="30" spans="1:32" ht="12.75" x14ac:dyDescent="0.2">
      <c r="A30" s="22" t="s">
        <v>46</v>
      </c>
      <c r="B30" s="22" t="s">
        <v>613</v>
      </c>
      <c r="C30" s="57">
        <v>2013324</v>
      </c>
      <c r="D30" s="22" t="s">
        <v>98</v>
      </c>
      <c r="E30" s="22" t="s">
        <v>131</v>
      </c>
      <c r="F30" s="22" t="s">
        <v>122</v>
      </c>
      <c r="G30" s="22" t="s">
        <v>57</v>
      </c>
      <c r="H30" s="22" t="s">
        <v>59</v>
      </c>
      <c r="I30" s="22" t="s">
        <v>152</v>
      </c>
      <c r="J30" s="69" t="s">
        <v>762</v>
      </c>
      <c r="K30" s="69" t="s">
        <v>517</v>
      </c>
      <c r="L30" s="25" t="s">
        <v>104</v>
      </c>
      <c r="M30" s="25" t="s">
        <v>134</v>
      </c>
      <c r="N30" s="96">
        <v>2017</v>
      </c>
      <c r="O30" s="25">
        <v>2</v>
      </c>
      <c r="P30" s="96" t="s">
        <v>70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24" t="s">
        <v>131</v>
      </c>
      <c r="X30" s="2" t="s">
        <v>419</v>
      </c>
      <c r="Y30" s="96" t="s">
        <v>763</v>
      </c>
      <c r="Z30" s="96" t="s">
        <v>134</v>
      </c>
      <c r="AA30" s="22" t="s">
        <v>134</v>
      </c>
      <c r="AB30" s="22" t="s">
        <v>88</v>
      </c>
      <c r="AC30" s="96" t="s">
        <v>764</v>
      </c>
    </row>
    <row r="31" spans="1:32" ht="12.75" x14ac:dyDescent="0.2">
      <c r="A31" s="22" t="s">
        <v>46</v>
      </c>
      <c r="B31" s="22" t="s">
        <v>621</v>
      </c>
      <c r="C31" s="51">
        <v>1015823</v>
      </c>
      <c r="D31" s="22" t="s">
        <v>98</v>
      </c>
      <c r="E31" s="22" t="s">
        <v>131</v>
      </c>
      <c r="F31" s="22" t="s">
        <v>100</v>
      </c>
      <c r="G31" s="22" t="s">
        <v>57</v>
      </c>
      <c r="H31" s="22" t="s">
        <v>59</v>
      </c>
      <c r="I31" s="22" t="s">
        <v>61</v>
      </c>
      <c r="J31" s="22" t="s">
        <v>619</v>
      </c>
      <c r="K31" s="22" t="s">
        <v>517</v>
      </c>
      <c r="L31" s="15" t="s">
        <v>104</v>
      </c>
      <c r="M31" s="15" t="s">
        <v>230</v>
      </c>
      <c r="N31" s="67">
        <v>43007</v>
      </c>
      <c r="O31" s="15">
        <v>8</v>
      </c>
      <c r="P31" s="22" t="s">
        <v>376</v>
      </c>
      <c r="Q31" s="16">
        <v>9.31</v>
      </c>
      <c r="R31" s="23">
        <v>0</v>
      </c>
      <c r="S31" s="23">
        <v>0</v>
      </c>
      <c r="T31" s="23">
        <v>0</v>
      </c>
      <c r="U31" s="23">
        <v>0</v>
      </c>
      <c r="V31" s="17">
        <f t="shared" ref="V31:V46" si="3">SUM(Q31:U31)</f>
        <v>9.31</v>
      </c>
      <c r="W31" s="22">
        <v>4572</v>
      </c>
      <c r="X31" s="22" t="s">
        <v>84</v>
      </c>
      <c r="Y31" s="24" t="s">
        <v>620</v>
      </c>
      <c r="Z31" s="22" t="s">
        <v>84</v>
      </c>
      <c r="AA31" s="22" t="s">
        <v>134</v>
      </c>
      <c r="AB31" s="22" t="s">
        <v>88</v>
      </c>
      <c r="AC31" s="26"/>
    </row>
    <row r="32" spans="1:32" ht="12.75" x14ac:dyDescent="0.2">
      <c r="A32" s="22" t="s">
        <v>46</v>
      </c>
      <c r="B32" s="22" t="s">
        <v>402</v>
      </c>
      <c r="C32" s="21">
        <v>2874565</v>
      </c>
      <c r="D32" s="22" t="s">
        <v>52</v>
      </c>
      <c r="E32" s="22" t="s">
        <v>244</v>
      </c>
      <c r="F32" s="22" t="s">
        <v>100</v>
      </c>
      <c r="G32" s="49" t="s">
        <v>57</v>
      </c>
      <c r="H32" s="49" t="s">
        <v>59</v>
      </c>
      <c r="I32" s="49" t="s">
        <v>61</v>
      </c>
      <c r="J32" s="49" t="s">
        <v>399</v>
      </c>
      <c r="K32" s="49" t="s">
        <v>373</v>
      </c>
      <c r="L32" s="20" t="s">
        <v>104</v>
      </c>
      <c r="M32" s="20" t="s">
        <v>400</v>
      </c>
      <c r="N32" s="91" t="s">
        <v>401</v>
      </c>
      <c r="O32" s="100">
        <v>24</v>
      </c>
      <c r="P32" s="49" t="s">
        <v>376</v>
      </c>
      <c r="Q32" s="105">
        <v>230.68</v>
      </c>
      <c r="R32" s="105">
        <v>0</v>
      </c>
      <c r="S32" s="105">
        <v>0</v>
      </c>
      <c r="T32" s="105">
        <v>0</v>
      </c>
      <c r="U32" s="105">
        <v>0</v>
      </c>
      <c r="V32" s="17">
        <f t="shared" si="3"/>
        <v>230.68</v>
      </c>
      <c r="W32" s="91">
        <v>4572</v>
      </c>
      <c r="X32" s="49" t="s">
        <v>84</v>
      </c>
      <c r="Y32" s="49" t="s">
        <v>393</v>
      </c>
      <c r="Z32" s="49" t="s">
        <v>84</v>
      </c>
      <c r="AA32" s="49" t="s">
        <v>134</v>
      </c>
      <c r="AB32" s="22" t="s">
        <v>88</v>
      </c>
      <c r="AC32" s="26"/>
    </row>
    <row r="33" spans="1:29" ht="12.75" x14ac:dyDescent="0.2">
      <c r="A33" s="22" t="s">
        <v>46</v>
      </c>
      <c r="B33" s="22" t="s">
        <v>402</v>
      </c>
      <c r="C33" s="21">
        <v>2874565</v>
      </c>
      <c r="D33" s="22" t="s">
        <v>52</v>
      </c>
      <c r="E33" s="22" t="s">
        <v>244</v>
      </c>
      <c r="F33" s="22" t="s">
        <v>100</v>
      </c>
      <c r="G33" s="49" t="s">
        <v>57</v>
      </c>
      <c r="H33" s="49" t="s">
        <v>59</v>
      </c>
      <c r="I33" s="49" t="s">
        <v>61</v>
      </c>
      <c r="J33" s="22" t="s">
        <v>467</v>
      </c>
      <c r="K33" s="22" t="s">
        <v>373</v>
      </c>
      <c r="L33" s="15" t="s">
        <v>104</v>
      </c>
      <c r="M33" s="15" t="s">
        <v>374</v>
      </c>
      <c r="N33" s="66" t="s">
        <v>468</v>
      </c>
      <c r="O33" s="15">
        <v>16</v>
      </c>
      <c r="P33" s="22" t="s">
        <v>376</v>
      </c>
      <c r="Q33" s="23">
        <v>148.18</v>
      </c>
      <c r="R33" s="23">
        <v>0</v>
      </c>
      <c r="S33" s="23">
        <v>0</v>
      </c>
      <c r="T33" s="23">
        <v>0</v>
      </c>
      <c r="U33" s="23">
        <v>0</v>
      </c>
      <c r="V33" s="17">
        <f t="shared" si="3"/>
        <v>148.18</v>
      </c>
      <c r="W33" s="22">
        <v>4572</v>
      </c>
      <c r="X33" s="22" t="s">
        <v>84</v>
      </c>
      <c r="Y33" s="24" t="s">
        <v>393</v>
      </c>
      <c r="Z33" s="22" t="s">
        <v>84</v>
      </c>
      <c r="AA33" s="22" t="s">
        <v>134</v>
      </c>
      <c r="AB33" s="22" t="s">
        <v>88</v>
      </c>
      <c r="AC33" s="56"/>
    </row>
    <row r="34" spans="1:29" ht="12.75" x14ac:dyDescent="0.2">
      <c r="A34" s="15" t="s">
        <v>46</v>
      </c>
      <c r="B34" s="15" t="s">
        <v>402</v>
      </c>
      <c r="C34" s="21">
        <v>2874565</v>
      </c>
      <c r="D34" s="15" t="s">
        <v>52</v>
      </c>
      <c r="E34" s="15" t="s">
        <v>244</v>
      </c>
      <c r="F34" s="15" t="s">
        <v>100</v>
      </c>
      <c r="G34" s="15" t="s">
        <v>57</v>
      </c>
      <c r="H34" s="15" t="s">
        <v>59</v>
      </c>
      <c r="I34" s="15" t="s">
        <v>61</v>
      </c>
      <c r="J34" s="15" t="s">
        <v>474</v>
      </c>
      <c r="K34" s="15" t="s">
        <v>475</v>
      </c>
      <c r="L34" s="15" t="s">
        <v>65</v>
      </c>
      <c r="M34" s="15" t="s">
        <v>476</v>
      </c>
      <c r="N34" s="64" t="s">
        <v>477</v>
      </c>
      <c r="O34" s="15">
        <v>16</v>
      </c>
      <c r="P34" s="15" t="s">
        <v>70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7">
        <f t="shared" si="3"/>
        <v>0</v>
      </c>
      <c r="W34" s="15" t="s">
        <v>131</v>
      </c>
      <c r="X34" s="15" t="s">
        <v>84</v>
      </c>
      <c r="Y34" s="18" t="s">
        <v>478</v>
      </c>
      <c r="Z34" s="15"/>
      <c r="AA34" s="15"/>
      <c r="AB34" s="15" t="s">
        <v>225</v>
      </c>
      <c r="AC34" s="15" t="s">
        <v>480</v>
      </c>
    </row>
    <row r="35" spans="1:29" ht="12.75" x14ac:dyDescent="0.2">
      <c r="A35" s="22" t="s">
        <v>46</v>
      </c>
      <c r="B35" s="15" t="s">
        <v>402</v>
      </c>
      <c r="C35" s="21">
        <v>2874565</v>
      </c>
      <c r="D35" s="22" t="s">
        <v>52</v>
      </c>
      <c r="E35" s="22" t="s">
        <v>244</v>
      </c>
      <c r="F35" s="22" t="s">
        <v>100</v>
      </c>
      <c r="G35" s="22" t="s">
        <v>57</v>
      </c>
      <c r="H35" s="22" t="s">
        <v>59</v>
      </c>
      <c r="I35" s="22" t="s">
        <v>61</v>
      </c>
      <c r="J35" s="22" t="s">
        <v>522</v>
      </c>
      <c r="K35" s="22" t="s">
        <v>373</v>
      </c>
      <c r="L35" s="15" t="s">
        <v>104</v>
      </c>
      <c r="M35" s="15" t="s">
        <v>105</v>
      </c>
      <c r="N35" s="66" t="s">
        <v>523</v>
      </c>
      <c r="O35" s="15">
        <v>16</v>
      </c>
      <c r="P35" s="22" t="s">
        <v>70</v>
      </c>
      <c r="Q35" s="16">
        <v>0</v>
      </c>
      <c r="R35" s="23">
        <v>0</v>
      </c>
      <c r="S35" s="16">
        <v>815.42</v>
      </c>
      <c r="T35" s="16">
        <v>1167.67</v>
      </c>
      <c r="U35" s="23">
        <v>0</v>
      </c>
      <c r="V35" s="17">
        <f t="shared" si="3"/>
        <v>1983.0900000000001</v>
      </c>
      <c r="W35" s="22">
        <v>4572</v>
      </c>
      <c r="X35" s="22" t="s">
        <v>84</v>
      </c>
      <c r="Y35" s="24" t="s">
        <v>524</v>
      </c>
      <c r="Z35" s="22" t="s">
        <v>84</v>
      </c>
      <c r="AA35" s="22" t="s">
        <v>84</v>
      </c>
      <c r="AB35" s="22" t="s">
        <v>88</v>
      </c>
      <c r="AC35" s="15"/>
    </row>
    <row r="36" spans="1:29" ht="12.75" x14ac:dyDescent="0.2">
      <c r="A36" s="22" t="s">
        <v>46</v>
      </c>
      <c r="B36" s="22" t="s">
        <v>402</v>
      </c>
      <c r="C36" s="18">
        <v>2874565</v>
      </c>
      <c r="D36" s="22" t="s">
        <v>52</v>
      </c>
      <c r="E36" s="22" t="s">
        <v>244</v>
      </c>
      <c r="F36" s="22" t="s">
        <v>100</v>
      </c>
      <c r="G36" s="22" t="s">
        <v>57</v>
      </c>
      <c r="H36" s="22" t="s">
        <v>59</v>
      </c>
      <c r="I36" s="22" t="s">
        <v>61</v>
      </c>
      <c r="J36" s="22" t="s">
        <v>619</v>
      </c>
      <c r="K36" s="22" t="s">
        <v>517</v>
      </c>
      <c r="L36" s="15" t="s">
        <v>104</v>
      </c>
      <c r="M36" s="15" t="s">
        <v>230</v>
      </c>
      <c r="N36" s="67">
        <v>43007</v>
      </c>
      <c r="O36" s="15">
        <v>8</v>
      </c>
      <c r="P36" s="22" t="s">
        <v>376</v>
      </c>
      <c r="Q36" s="16">
        <v>9.31</v>
      </c>
      <c r="R36" s="23">
        <v>0</v>
      </c>
      <c r="S36" s="23">
        <v>0</v>
      </c>
      <c r="T36" s="23">
        <v>0</v>
      </c>
      <c r="U36" s="23">
        <v>0</v>
      </c>
      <c r="V36" s="17">
        <f t="shared" si="3"/>
        <v>9.31</v>
      </c>
      <c r="W36" s="22">
        <v>4572</v>
      </c>
      <c r="X36" s="22" t="s">
        <v>84</v>
      </c>
      <c r="Y36" s="24" t="s">
        <v>620</v>
      </c>
      <c r="Z36" s="22" t="s">
        <v>84</v>
      </c>
      <c r="AA36" s="22" t="s">
        <v>134</v>
      </c>
      <c r="AB36" s="22" t="s">
        <v>88</v>
      </c>
      <c r="AC36" s="26"/>
    </row>
    <row r="37" spans="1:29" ht="12.75" x14ac:dyDescent="0.2">
      <c r="A37" s="22" t="s">
        <v>46</v>
      </c>
      <c r="B37" s="22" t="s">
        <v>402</v>
      </c>
      <c r="C37" s="18">
        <v>2874565</v>
      </c>
      <c r="D37" s="22" t="s">
        <v>52</v>
      </c>
      <c r="E37" s="22" t="s">
        <v>244</v>
      </c>
      <c r="F37" s="22" t="s">
        <v>100</v>
      </c>
      <c r="G37" s="22" t="s">
        <v>57</v>
      </c>
      <c r="H37" s="22" t="s">
        <v>59</v>
      </c>
      <c r="I37" s="22" t="s">
        <v>61</v>
      </c>
      <c r="J37" s="22" t="s">
        <v>711</v>
      </c>
      <c r="K37" s="22" t="s">
        <v>373</v>
      </c>
      <c r="L37" s="15" t="s">
        <v>104</v>
      </c>
      <c r="M37" s="15" t="s">
        <v>105</v>
      </c>
      <c r="N37" s="68">
        <v>43063</v>
      </c>
      <c r="O37" s="15">
        <v>8</v>
      </c>
      <c r="P37" s="22" t="s">
        <v>70</v>
      </c>
      <c r="Q37" s="23">
        <v>0</v>
      </c>
      <c r="R37" s="23">
        <v>0</v>
      </c>
      <c r="S37" s="16">
        <v>0</v>
      </c>
      <c r="T37" s="16">
        <v>0</v>
      </c>
      <c r="U37" s="23">
        <v>0</v>
      </c>
      <c r="V37" s="17">
        <f t="shared" si="3"/>
        <v>0</v>
      </c>
      <c r="W37" s="15" t="s">
        <v>131</v>
      </c>
      <c r="X37" s="15" t="s">
        <v>84</v>
      </c>
      <c r="Y37" s="24" t="s">
        <v>712</v>
      </c>
      <c r="Z37" s="22" t="s">
        <v>134</v>
      </c>
      <c r="AA37" s="22" t="s">
        <v>134</v>
      </c>
      <c r="AB37" s="22" t="s">
        <v>225</v>
      </c>
      <c r="AC37" s="15" t="s">
        <v>713</v>
      </c>
    </row>
    <row r="38" spans="1:29" ht="12.75" x14ac:dyDescent="0.2">
      <c r="A38" s="22" t="s">
        <v>46</v>
      </c>
      <c r="B38" s="22" t="s">
        <v>138</v>
      </c>
      <c r="C38" s="2">
        <v>2037756</v>
      </c>
      <c r="D38" s="22" t="s">
        <v>98</v>
      </c>
      <c r="E38" s="22" t="s">
        <v>131</v>
      </c>
      <c r="F38" s="22" t="s">
        <v>140</v>
      </c>
      <c r="G38" s="22" t="s">
        <v>141</v>
      </c>
      <c r="H38" s="22" t="s">
        <v>142</v>
      </c>
      <c r="I38" s="22" t="s">
        <v>61</v>
      </c>
      <c r="J38" s="22" t="s">
        <v>143</v>
      </c>
      <c r="K38" s="22" t="s">
        <v>144</v>
      </c>
      <c r="L38" s="15" t="s">
        <v>65</v>
      </c>
      <c r="M38" s="15" t="s">
        <v>145</v>
      </c>
      <c r="N38" s="15" t="s">
        <v>146</v>
      </c>
      <c r="O38" s="25"/>
      <c r="P38" s="22" t="s">
        <v>70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17">
        <f t="shared" si="3"/>
        <v>0</v>
      </c>
      <c r="W38" s="22" t="s">
        <v>131</v>
      </c>
      <c r="X38" s="22" t="s">
        <v>84</v>
      </c>
      <c r="Y38" s="131" t="s">
        <v>147</v>
      </c>
      <c r="Z38" s="26"/>
      <c r="AA38" s="22" t="s">
        <v>134</v>
      </c>
      <c r="AB38" s="22" t="s">
        <v>88</v>
      </c>
      <c r="AC38" s="56" t="s">
        <v>148</v>
      </c>
    </row>
    <row r="39" spans="1:29" ht="12.75" x14ac:dyDescent="0.2">
      <c r="A39" s="22" t="s">
        <v>46</v>
      </c>
      <c r="B39" s="22" t="s">
        <v>138</v>
      </c>
      <c r="C39" s="2">
        <v>2037756</v>
      </c>
      <c r="D39" s="22" t="s">
        <v>98</v>
      </c>
      <c r="E39" s="22" t="s">
        <v>131</v>
      </c>
      <c r="F39" s="22" t="s">
        <v>140</v>
      </c>
      <c r="G39" s="22" t="s">
        <v>57</v>
      </c>
      <c r="H39" s="22" t="s">
        <v>59</v>
      </c>
      <c r="I39" s="22" t="s">
        <v>61</v>
      </c>
      <c r="J39" s="22" t="s">
        <v>729</v>
      </c>
      <c r="K39" s="22" t="s">
        <v>517</v>
      </c>
      <c r="L39" s="15" t="s">
        <v>104</v>
      </c>
      <c r="M39" s="15" t="s">
        <v>374</v>
      </c>
      <c r="N39" s="66" t="s">
        <v>730</v>
      </c>
      <c r="O39" s="15">
        <v>15</v>
      </c>
      <c r="P39" s="22" t="s">
        <v>376</v>
      </c>
      <c r="Q39" s="23">
        <v>133.07</v>
      </c>
      <c r="R39" s="23">
        <v>0</v>
      </c>
      <c r="S39" s="23">
        <v>0</v>
      </c>
      <c r="T39" s="23">
        <v>0</v>
      </c>
      <c r="U39" s="23">
        <v>0</v>
      </c>
      <c r="V39" s="17">
        <f t="shared" si="3"/>
        <v>133.07</v>
      </c>
      <c r="W39" s="22">
        <v>4572</v>
      </c>
      <c r="X39" s="22" t="s">
        <v>84</v>
      </c>
      <c r="Y39" s="24" t="s">
        <v>731</v>
      </c>
      <c r="Z39" s="22" t="s">
        <v>134</v>
      </c>
      <c r="AA39" s="22" t="s">
        <v>134</v>
      </c>
      <c r="AB39" s="22" t="s">
        <v>88</v>
      </c>
      <c r="AC39" s="56" t="s">
        <v>89</v>
      </c>
    </row>
    <row r="40" spans="1:29" ht="12.75" x14ac:dyDescent="0.2">
      <c r="A40" s="22" t="s">
        <v>46</v>
      </c>
      <c r="B40" s="22" t="s">
        <v>443</v>
      </c>
      <c r="C40" s="21">
        <v>2037756</v>
      </c>
      <c r="D40" s="22" t="s">
        <v>98</v>
      </c>
      <c r="E40" s="22" t="s">
        <v>131</v>
      </c>
      <c r="F40" s="22" t="s">
        <v>140</v>
      </c>
      <c r="G40" s="22" t="s">
        <v>286</v>
      </c>
      <c r="H40" s="22" t="s">
        <v>142</v>
      </c>
      <c r="I40" s="22" t="s">
        <v>61</v>
      </c>
      <c r="J40" s="22" t="s">
        <v>444</v>
      </c>
      <c r="K40" s="22" t="s">
        <v>445</v>
      </c>
      <c r="L40" s="15" t="s">
        <v>65</v>
      </c>
      <c r="M40" s="15" t="s">
        <v>145</v>
      </c>
      <c r="N40" s="22" t="s">
        <v>446</v>
      </c>
      <c r="O40" s="25"/>
      <c r="P40" s="22" t="s">
        <v>70</v>
      </c>
      <c r="Q40" s="23">
        <v>0</v>
      </c>
      <c r="R40" s="23">
        <v>0</v>
      </c>
      <c r="S40" s="23">
        <v>0</v>
      </c>
      <c r="T40" s="23">
        <v>0</v>
      </c>
      <c r="U40" s="73">
        <v>5000</v>
      </c>
      <c r="V40" s="17">
        <f t="shared" si="3"/>
        <v>5000</v>
      </c>
      <c r="W40" s="22">
        <v>4572</v>
      </c>
      <c r="X40" s="22" t="s">
        <v>157</v>
      </c>
      <c r="Y40" s="24" t="s">
        <v>447</v>
      </c>
      <c r="Z40" s="22" t="s">
        <v>134</v>
      </c>
      <c r="AA40" s="22" t="s">
        <v>134</v>
      </c>
      <c r="AB40" s="22" t="s">
        <v>180</v>
      </c>
      <c r="AC40" s="26"/>
    </row>
    <row r="41" spans="1:29" ht="12.75" x14ac:dyDescent="0.2">
      <c r="A41" s="22" t="s">
        <v>46</v>
      </c>
      <c r="B41" s="22" t="s">
        <v>443</v>
      </c>
      <c r="C41" s="21">
        <v>2037756</v>
      </c>
      <c r="D41" s="22" t="s">
        <v>98</v>
      </c>
      <c r="E41" s="22" t="s">
        <v>131</v>
      </c>
      <c r="F41" s="22" t="s">
        <v>140</v>
      </c>
      <c r="G41" s="22" t="s">
        <v>57</v>
      </c>
      <c r="H41" s="22" t="s">
        <v>59</v>
      </c>
      <c r="I41" s="22" t="s">
        <v>61</v>
      </c>
      <c r="J41" s="22" t="s">
        <v>505</v>
      </c>
      <c r="K41" s="22" t="s">
        <v>506</v>
      </c>
      <c r="L41" s="15" t="s">
        <v>104</v>
      </c>
      <c r="M41" s="15" t="s">
        <v>374</v>
      </c>
      <c r="N41" s="66" t="s">
        <v>507</v>
      </c>
      <c r="O41" s="15">
        <v>12</v>
      </c>
      <c r="P41" s="22" t="s">
        <v>376</v>
      </c>
      <c r="Q41" s="23">
        <v>29</v>
      </c>
      <c r="R41" s="23">
        <v>0</v>
      </c>
      <c r="S41" s="23">
        <v>0</v>
      </c>
      <c r="T41" s="23">
        <v>0</v>
      </c>
      <c r="U41" s="23">
        <v>0</v>
      </c>
      <c r="V41" s="17">
        <f t="shared" si="3"/>
        <v>29</v>
      </c>
      <c r="W41" s="22">
        <v>4572</v>
      </c>
      <c r="X41" s="22" t="s">
        <v>84</v>
      </c>
      <c r="Y41" s="24" t="s">
        <v>508</v>
      </c>
      <c r="Z41" s="22" t="s">
        <v>84</v>
      </c>
      <c r="AA41" s="22" t="s">
        <v>134</v>
      </c>
      <c r="AB41" s="22" t="s">
        <v>88</v>
      </c>
      <c r="AC41" s="26"/>
    </row>
    <row r="42" spans="1:29" ht="12.75" x14ac:dyDescent="0.2">
      <c r="A42" s="22" t="s">
        <v>46</v>
      </c>
      <c r="B42" s="22" t="s">
        <v>555</v>
      </c>
      <c r="C42" s="18">
        <v>1251371</v>
      </c>
      <c r="D42" s="22" t="s">
        <v>98</v>
      </c>
      <c r="E42" s="22" t="s">
        <v>131</v>
      </c>
      <c r="F42" s="22" t="s">
        <v>122</v>
      </c>
      <c r="G42" s="22" t="s">
        <v>57</v>
      </c>
      <c r="H42" s="22" t="s">
        <v>59</v>
      </c>
      <c r="I42" s="22" t="s">
        <v>61</v>
      </c>
      <c r="J42" s="22" t="s">
        <v>556</v>
      </c>
      <c r="K42" s="22" t="s">
        <v>557</v>
      </c>
      <c r="L42" s="15" t="s">
        <v>65</v>
      </c>
      <c r="M42" s="15" t="s">
        <v>558</v>
      </c>
      <c r="N42" s="67">
        <v>43003</v>
      </c>
      <c r="O42" s="15">
        <v>8</v>
      </c>
      <c r="P42" s="22" t="s">
        <v>70</v>
      </c>
      <c r="Q42" s="16">
        <v>0</v>
      </c>
      <c r="R42" s="23">
        <v>0</v>
      </c>
      <c r="S42" s="23">
        <v>0</v>
      </c>
      <c r="T42" s="23">
        <v>0</v>
      </c>
      <c r="U42" s="23">
        <v>0</v>
      </c>
      <c r="V42" s="17">
        <f t="shared" si="3"/>
        <v>0</v>
      </c>
      <c r="W42" s="22" t="s">
        <v>131</v>
      </c>
      <c r="X42" s="22" t="s">
        <v>84</v>
      </c>
      <c r="Y42" s="24" t="s">
        <v>559</v>
      </c>
      <c r="Z42" s="22" t="s">
        <v>134</v>
      </c>
      <c r="AA42" s="22" t="s">
        <v>134</v>
      </c>
      <c r="AB42" s="22" t="s">
        <v>225</v>
      </c>
      <c r="AC42" s="56" t="s">
        <v>560</v>
      </c>
    </row>
    <row r="43" spans="1:29" ht="12.75" x14ac:dyDescent="0.2">
      <c r="A43" s="22" t="s">
        <v>46</v>
      </c>
      <c r="B43" s="22" t="s">
        <v>326</v>
      </c>
      <c r="C43" s="21">
        <v>1817339</v>
      </c>
      <c r="D43" s="22" t="s">
        <v>98</v>
      </c>
      <c r="E43" s="22" t="s">
        <v>131</v>
      </c>
      <c r="F43" s="22" t="s">
        <v>100</v>
      </c>
      <c r="G43" s="22" t="s">
        <v>286</v>
      </c>
      <c r="H43" s="22" t="s">
        <v>142</v>
      </c>
      <c r="I43" s="22" t="s">
        <v>61</v>
      </c>
      <c r="J43" s="22" t="s">
        <v>327</v>
      </c>
      <c r="K43" s="22" t="s">
        <v>229</v>
      </c>
      <c r="L43" s="15" t="s">
        <v>65</v>
      </c>
      <c r="M43" s="15" t="s">
        <v>216</v>
      </c>
      <c r="N43" s="22" t="s">
        <v>328</v>
      </c>
      <c r="O43" s="25"/>
      <c r="P43" s="22" t="s">
        <v>70</v>
      </c>
      <c r="Q43" s="23">
        <v>0</v>
      </c>
      <c r="R43" s="23">
        <v>0</v>
      </c>
      <c r="S43" s="23">
        <v>0</v>
      </c>
      <c r="T43" s="23">
        <v>0</v>
      </c>
      <c r="U43" s="73">
        <v>4000</v>
      </c>
      <c r="V43" s="17">
        <f t="shared" si="3"/>
        <v>4000</v>
      </c>
      <c r="W43" s="22">
        <v>4572</v>
      </c>
      <c r="X43" s="22" t="s">
        <v>84</v>
      </c>
      <c r="Y43" s="24" t="s">
        <v>329</v>
      </c>
      <c r="Z43" s="22" t="s">
        <v>134</v>
      </c>
      <c r="AA43" s="22" t="s">
        <v>134</v>
      </c>
      <c r="AB43" s="22" t="s">
        <v>180</v>
      </c>
      <c r="AC43" s="26"/>
    </row>
    <row r="44" spans="1:29" ht="12.75" x14ac:dyDescent="0.2">
      <c r="A44" s="22" t="s">
        <v>46</v>
      </c>
      <c r="B44" s="22" t="s">
        <v>326</v>
      </c>
      <c r="C44" s="21">
        <v>1817339</v>
      </c>
      <c r="D44" s="22" t="s">
        <v>98</v>
      </c>
      <c r="E44" s="22" t="s">
        <v>131</v>
      </c>
      <c r="F44" s="22" t="s">
        <v>100</v>
      </c>
      <c r="G44" s="22" t="s">
        <v>141</v>
      </c>
      <c r="H44" s="22" t="s">
        <v>142</v>
      </c>
      <c r="I44" s="22" t="s">
        <v>61</v>
      </c>
      <c r="J44" s="22" t="s">
        <v>327</v>
      </c>
      <c r="K44" s="22" t="s">
        <v>229</v>
      </c>
      <c r="L44" s="15" t="s">
        <v>65</v>
      </c>
      <c r="M44" s="15" t="s">
        <v>216</v>
      </c>
      <c r="N44" s="22" t="s">
        <v>330</v>
      </c>
      <c r="O44" s="25"/>
      <c r="P44" s="22" t="s">
        <v>70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17">
        <f t="shared" si="3"/>
        <v>0</v>
      </c>
      <c r="W44" s="22" t="s">
        <v>131</v>
      </c>
      <c r="X44" s="22" t="s">
        <v>84</v>
      </c>
      <c r="Y44" s="24" t="s">
        <v>329</v>
      </c>
      <c r="Z44" s="22" t="s">
        <v>134</v>
      </c>
      <c r="AA44" s="22" t="s">
        <v>134</v>
      </c>
      <c r="AB44" s="22" t="s">
        <v>180</v>
      </c>
      <c r="AC44" s="56" t="s">
        <v>331</v>
      </c>
    </row>
    <row r="45" spans="1:29" ht="12.75" x14ac:dyDescent="0.2">
      <c r="A45" s="22" t="s">
        <v>46</v>
      </c>
      <c r="B45" s="22" t="s">
        <v>640</v>
      </c>
      <c r="C45" s="76">
        <v>3902878</v>
      </c>
      <c r="D45" s="22" t="s">
        <v>98</v>
      </c>
      <c r="E45" s="22" t="s">
        <v>131</v>
      </c>
      <c r="F45" s="22" t="s">
        <v>140</v>
      </c>
      <c r="G45" s="22" t="s">
        <v>57</v>
      </c>
      <c r="H45" s="22" t="s">
        <v>59</v>
      </c>
      <c r="I45" s="22" t="s">
        <v>61</v>
      </c>
      <c r="J45" s="22" t="s">
        <v>596</v>
      </c>
      <c r="K45" s="22" t="s">
        <v>506</v>
      </c>
      <c r="L45" s="15" t="s">
        <v>104</v>
      </c>
      <c r="M45" s="15" t="s">
        <v>374</v>
      </c>
      <c r="N45" s="66" t="s">
        <v>597</v>
      </c>
      <c r="O45" s="15">
        <v>16</v>
      </c>
      <c r="P45" s="22" t="s">
        <v>376</v>
      </c>
      <c r="Q45" s="16">
        <v>301.14999999999998</v>
      </c>
      <c r="R45" s="23">
        <v>0</v>
      </c>
      <c r="S45" s="23">
        <v>0</v>
      </c>
      <c r="T45" s="23">
        <v>0</v>
      </c>
      <c r="U45" s="23">
        <v>0</v>
      </c>
      <c r="V45" s="17">
        <f t="shared" si="3"/>
        <v>301.14999999999998</v>
      </c>
      <c r="W45" s="22">
        <v>4572</v>
      </c>
      <c r="X45" s="22" t="s">
        <v>84</v>
      </c>
      <c r="Y45" s="24" t="s">
        <v>598</v>
      </c>
      <c r="Z45" s="22" t="s">
        <v>134</v>
      </c>
      <c r="AA45" s="22" t="s">
        <v>134</v>
      </c>
      <c r="AB45" s="22"/>
      <c r="AC45" s="26"/>
    </row>
    <row r="46" spans="1:29" ht="12.75" x14ac:dyDescent="0.2">
      <c r="A46" s="22" t="s">
        <v>46</v>
      </c>
      <c r="B46" s="22" t="s">
        <v>640</v>
      </c>
      <c r="C46" s="21">
        <v>3902878</v>
      </c>
      <c r="D46" s="22" t="s">
        <v>98</v>
      </c>
      <c r="E46" s="22" t="s">
        <v>131</v>
      </c>
      <c r="F46" s="22" t="s">
        <v>140</v>
      </c>
      <c r="G46" s="22" t="s">
        <v>57</v>
      </c>
      <c r="H46" s="22" t="s">
        <v>59</v>
      </c>
      <c r="I46" s="22" t="s">
        <v>61</v>
      </c>
      <c r="J46" s="22" t="s">
        <v>729</v>
      </c>
      <c r="K46" s="22" t="s">
        <v>517</v>
      </c>
      <c r="L46" s="15" t="s">
        <v>104</v>
      </c>
      <c r="M46" s="15" t="s">
        <v>374</v>
      </c>
      <c r="N46" s="66" t="s">
        <v>730</v>
      </c>
      <c r="O46" s="15">
        <v>15</v>
      </c>
      <c r="P46" s="22" t="s">
        <v>376</v>
      </c>
      <c r="Q46" s="23">
        <v>133.07</v>
      </c>
      <c r="R46" s="23">
        <v>0</v>
      </c>
      <c r="S46" s="23">
        <v>0</v>
      </c>
      <c r="T46" s="23">
        <v>0</v>
      </c>
      <c r="U46" s="23">
        <v>0</v>
      </c>
      <c r="V46" s="17">
        <f t="shared" si="3"/>
        <v>133.07</v>
      </c>
      <c r="W46" s="56">
        <v>4572</v>
      </c>
      <c r="X46" s="22" t="s">
        <v>84</v>
      </c>
      <c r="Y46" s="24" t="s">
        <v>731</v>
      </c>
      <c r="Z46" s="22" t="s">
        <v>134</v>
      </c>
      <c r="AA46" s="22" t="s">
        <v>134</v>
      </c>
      <c r="AB46" s="22" t="s">
        <v>88</v>
      </c>
      <c r="AC46" s="56" t="s">
        <v>89</v>
      </c>
    </row>
    <row r="47" spans="1:29" ht="12.75" x14ac:dyDescent="0.2">
      <c r="A47" s="22" t="s">
        <v>46</v>
      </c>
      <c r="B47" s="22" t="s">
        <v>640</v>
      </c>
      <c r="C47" s="21">
        <v>3902878</v>
      </c>
      <c r="D47" s="22" t="s">
        <v>98</v>
      </c>
      <c r="E47" s="22" t="s">
        <v>131</v>
      </c>
      <c r="F47" s="22" t="s">
        <v>140</v>
      </c>
      <c r="G47" s="81" t="s">
        <v>57</v>
      </c>
      <c r="H47" s="81" t="s">
        <v>59</v>
      </c>
      <c r="I47" s="69" t="s">
        <v>152</v>
      </c>
      <c r="J47" s="87" t="s">
        <v>766</v>
      </c>
      <c r="K47" s="69" t="s">
        <v>517</v>
      </c>
      <c r="L47" s="25" t="s">
        <v>104</v>
      </c>
      <c r="M47" s="25" t="s">
        <v>134</v>
      </c>
      <c r="N47" s="96">
        <v>2017</v>
      </c>
      <c r="O47" s="25">
        <v>20</v>
      </c>
      <c r="P47" s="96" t="s">
        <v>70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24" t="s">
        <v>131</v>
      </c>
      <c r="X47" s="2" t="s">
        <v>419</v>
      </c>
      <c r="Y47" s="96" t="s">
        <v>763</v>
      </c>
      <c r="Z47" s="96" t="s">
        <v>134</v>
      </c>
      <c r="AA47" s="22" t="s">
        <v>134</v>
      </c>
      <c r="AB47" s="22" t="s">
        <v>88</v>
      </c>
      <c r="AC47" s="96" t="s">
        <v>764</v>
      </c>
    </row>
    <row r="48" spans="1:29" ht="12.75" x14ac:dyDescent="0.2">
      <c r="A48" s="22" t="s">
        <v>46</v>
      </c>
      <c r="B48" s="22" t="s">
        <v>640</v>
      </c>
      <c r="C48" s="21">
        <v>3902878</v>
      </c>
      <c r="D48" s="22" t="s">
        <v>98</v>
      </c>
      <c r="E48" s="22" t="s">
        <v>131</v>
      </c>
      <c r="F48" s="22" t="s">
        <v>140</v>
      </c>
      <c r="G48" s="81" t="s">
        <v>57</v>
      </c>
      <c r="H48" s="81" t="s">
        <v>59</v>
      </c>
      <c r="I48" s="69" t="s">
        <v>152</v>
      </c>
      <c r="J48" s="86" t="s">
        <v>767</v>
      </c>
      <c r="K48" s="69" t="s">
        <v>517</v>
      </c>
      <c r="L48" s="25" t="s">
        <v>104</v>
      </c>
      <c r="M48" s="25" t="s">
        <v>134</v>
      </c>
      <c r="N48" s="96">
        <v>2017</v>
      </c>
      <c r="O48" s="25">
        <v>30</v>
      </c>
      <c r="P48" s="96" t="s">
        <v>70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24" t="s">
        <v>131</v>
      </c>
      <c r="X48" s="2" t="s">
        <v>419</v>
      </c>
      <c r="Y48" s="96" t="s">
        <v>763</v>
      </c>
      <c r="Z48" s="96" t="s">
        <v>134</v>
      </c>
      <c r="AA48" s="22" t="s">
        <v>134</v>
      </c>
      <c r="AB48" s="22" t="s">
        <v>88</v>
      </c>
      <c r="AC48" s="96" t="s">
        <v>764</v>
      </c>
    </row>
    <row r="49" spans="1:32" ht="12.75" x14ac:dyDescent="0.2">
      <c r="A49" s="15" t="s">
        <v>46</v>
      </c>
      <c r="B49" s="15" t="s">
        <v>182</v>
      </c>
      <c r="C49" s="21">
        <v>2024234</v>
      </c>
      <c r="D49" s="15" t="s">
        <v>98</v>
      </c>
      <c r="E49" s="15" t="s">
        <v>99</v>
      </c>
      <c r="F49" s="15" t="s">
        <v>167</v>
      </c>
      <c r="G49" s="15" t="s">
        <v>57</v>
      </c>
      <c r="H49" s="15" t="s">
        <v>59</v>
      </c>
      <c r="I49" s="15" t="s">
        <v>61</v>
      </c>
      <c r="J49" s="15" t="s">
        <v>183</v>
      </c>
      <c r="K49" s="15" t="s">
        <v>184</v>
      </c>
      <c r="L49" s="15" t="s">
        <v>65</v>
      </c>
      <c r="M49" s="15" t="s">
        <v>185</v>
      </c>
      <c r="N49" s="64" t="s">
        <v>186</v>
      </c>
      <c r="O49" s="15">
        <v>26</v>
      </c>
      <c r="P49" s="15" t="s">
        <v>70</v>
      </c>
      <c r="Q49" s="16">
        <v>0</v>
      </c>
      <c r="R49" s="16">
        <v>3595</v>
      </c>
      <c r="S49" s="16">
        <v>787.4</v>
      </c>
      <c r="T49" s="16">
        <f>1090.97+35.9</f>
        <v>1126.8700000000001</v>
      </c>
      <c r="U49" s="16">
        <v>0</v>
      </c>
      <c r="V49" s="17">
        <f t="shared" ref="V49:V83" si="4">SUM(Q49:U49)</f>
        <v>5509.2699999999995</v>
      </c>
      <c r="W49" s="15">
        <v>4572</v>
      </c>
      <c r="X49" s="15" t="s">
        <v>84</v>
      </c>
      <c r="Y49" s="18" t="s">
        <v>187</v>
      </c>
      <c r="Z49" s="15" t="s">
        <v>84</v>
      </c>
      <c r="AA49" s="15" t="s">
        <v>84</v>
      </c>
      <c r="AB49" s="15" t="s">
        <v>88</v>
      </c>
      <c r="AC49" s="19" t="s">
        <v>188</v>
      </c>
    </row>
    <row r="50" spans="1:32" ht="12.75" x14ac:dyDescent="0.2">
      <c r="A50" s="15" t="s">
        <v>46</v>
      </c>
      <c r="B50" s="15" t="s">
        <v>182</v>
      </c>
      <c r="C50" s="21">
        <v>2024234</v>
      </c>
      <c r="D50" s="15" t="s">
        <v>98</v>
      </c>
      <c r="E50" s="15" t="s">
        <v>99</v>
      </c>
      <c r="F50" s="15" t="s">
        <v>167</v>
      </c>
      <c r="G50" s="15" t="s">
        <v>57</v>
      </c>
      <c r="H50" s="15" t="s">
        <v>59</v>
      </c>
      <c r="I50" s="15" t="s">
        <v>61</v>
      </c>
      <c r="J50" s="15" t="s">
        <v>239</v>
      </c>
      <c r="K50" s="15" t="s">
        <v>240</v>
      </c>
      <c r="L50" s="15" t="s">
        <v>104</v>
      </c>
      <c r="M50" s="15" t="s">
        <v>145</v>
      </c>
      <c r="N50" s="65">
        <v>42860</v>
      </c>
      <c r="O50" s="15">
        <v>6</v>
      </c>
      <c r="P50" s="15" t="s">
        <v>70</v>
      </c>
      <c r="Q50" s="16">
        <v>0</v>
      </c>
      <c r="R50" s="16">
        <v>0</v>
      </c>
      <c r="S50" s="16">
        <v>85.38</v>
      </c>
      <c r="T50" s="16">
        <v>0</v>
      </c>
      <c r="U50" s="16">
        <v>0</v>
      </c>
      <c r="V50" s="17">
        <f t="shared" si="4"/>
        <v>85.38</v>
      </c>
      <c r="W50" s="15">
        <v>4572</v>
      </c>
      <c r="X50" s="15" t="s">
        <v>157</v>
      </c>
      <c r="Y50" s="18" t="s">
        <v>241</v>
      </c>
      <c r="Z50" s="15" t="s">
        <v>84</v>
      </c>
      <c r="AA50" s="25"/>
      <c r="AB50" s="15" t="s">
        <v>88</v>
      </c>
      <c r="AC50" s="15" t="s">
        <v>242</v>
      </c>
    </row>
    <row r="51" spans="1:32" ht="12.75" x14ac:dyDescent="0.2">
      <c r="A51" s="22" t="s">
        <v>46</v>
      </c>
      <c r="B51" s="22" t="s">
        <v>182</v>
      </c>
      <c r="C51" s="21">
        <v>2024234</v>
      </c>
      <c r="D51" s="22" t="s">
        <v>98</v>
      </c>
      <c r="E51" s="22" t="s">
        <v>99</v>
      </c>
      <c r="F51" s="22" t="s">
        <v>167</v>
      </c>
      <c r="G51" s="22" t="s">
        <v>286</v>
      </c>
      <c r="H51" s="22" t="s">
        <v>190</v>
      </c>
      <c r="I51" s="22" t="s">
        <v>152</v>
      </c>
      <c r="J51" s="22" t="s">
        <v>428</v>
      </c>
      <c r="K51" s="22" t="s">
        <v>424</v>
      </c>
      <c r="L51" s="15" t="s">
        <v>65</v>
      </c>
      <c r="M51" s="15" t="s">
        <v>429</v>
      </c>
      <c r="N51" s="56" t="s">
        <v>430</v>
      </c>
      <c r="O51" s="25"/>
      <c r="P51" s="22" t="s">
        <v>70</v>
      </c>
      <c r="Q51" s="23">
        <v>0</v>
      </c>
      <c r="R51" s="23">
        <v>0</v>
      </c>
      <c r="S51" s="23">
        <v>0</v>
      </c>
      <c r="T51" s="23">
        <v>0</v>
      </c>
      <c r="U51" s="73">
        <v>1081.5</v>
      </c>
      <c r="V51" s="17">
        <f t="shared" si="4"/>
        <v>1081.5</v>
      </c>
      <c r="W51" s="22">
        <v>4572</v>
      </c>
      <c r="X51" s="22" t="s">
        <v>157</v>
      </c>
      <c r="Y51" s="24" t="s">
        <v>431</v>
      </c>
      <c r="Z51" s="22" t="s">
        <v>134</v>
      </c>
      <c r="AA51" s="22" t="s">
        <v>134</v>
      </c>
      <c r="AB51" s="22" t="s">
        <v>180</v>
      </c>
      <c r="AC51" s="26"/>
    </row>
    <row r="52" spans="1:32" ht="12.75" x14ac:dyDescent="0.2">
      <c r="A52" s="22" t="s">
        <v>46</v>
      </c>
      <c r="B52" s="22" t="s">
        <v>448</v>
      </c>
      <c r="C52" s="21">
        <v>2191395</v>
      </c>
      <c r="D52" s="22" t="s">
        <v>98</v>
      </c>
      <c r="E52" s="22" t="s">
        <v>121</v>
      </c>
      <c r="F52" s="22" t="s">
        <v>122</v>
      </c>
      <c r="G52" s="22" t="s">
        <v>286</v>
      </c>
      <c r="H52" s="22" t="s">
        <v>142</v>
      </c>
      <c r="I52" s="22" t="s">
        <v>61</v>
      </c>
      <c r="J52" s="22" t="s">
        <v>449</v>
      </c>
      <c r="K52" s="22" t="s">
        <v>450</v>
      </c>
      <c r="L52" s="15" t="s">
        <v>65</v>
      </c>
      <c r="M52" s="15" t="s">
        <v>374</v>
      </c>
      <c r="N52" s="56" t="s">
        <v>451</v>
      </c>
      <c r="O52" s="25"/>
      <c r="P52" s="22" t="s">
        <v>70</v>
      </c>
      <c r="Q52" s="23">
        <v>0</v>
      </c>
      <c r="R52" s="23">
        <v>0</v>
      </c>
      <c r="S52" s="23">
        <v>0</v>
      </c>
      <c r="T52" s="23">
        <v>0</v>
      </c>
      <c r="U52" s="73">
        <v>10000</v>
      </c>
      <c r="V52" s="17">
        <f t="shared" si="4"/>
        <v>10000</v>
      </c>
      <c r="W52" s="22">
        <v>4572</v>
      </c>
      <c r="X52" s="22" t="s">
        <v>84</v>
      </c>
      <c r="Y52" s="24" t="s">
        <v>452</v>
      </c>
      <c r="Z52" s="22" t="s">
        <v>134</v>
      </c>
      <c r="AA52" s="22" t="s">
        <v>134</v>
      </c>
      <c r="AB52" s="22" t="s">
        <v>180</v>
      </c>
      <c r="AC52" s="26"/>
    </row>
    <row r="53" spans="1:32" ht="12.75" x14ac:dyDescent="0.2">
      <c r="A53" s="22" t="s">
        <v>46</v>
      </c>
      <c r="B53" s="15" t="s">
        <v>448</v>
      </c>
      <c r="C53" s="21">
        <v>2191395</v>
      </c>
      <c r="D53" s="22" t="s">
        <v>98</v>
      </c>
      <c r="E53" s="22" t="s">
        <v>121</v>
      </c>
      <c r="F53" s="22" t="s">
        <v>122</v>
      </c>
      <c r="G53" s="22" t="s">
        <v>57</v>
      </c>
      <c r="H53" s="22" t="s">
        <v>59</v>
      </c>
      <c r="I53" s="22" t="s">
        <v>61</v>
      </c>
      <c r="J53" s="22" t="s">
        <v>529</v>
      </c>
      <c r="K53" s="22" t="s">
        <v>530</v>
      </c>
      <c r="L53" s="15" t="s">
        <v>104</v>
      </c>
      <c r="M53" s="15" t="s">
        <v>105</v>
      </c>
      <c r="N53" s="66" t="s">
        <v>531</v>
      </c>
      <c r="O53" s="15">
        <v>16</v>
      </c>
      <c r="P53" s="22" t="s">
        <v>70</v>
      </c>
      <c r="Q53" s="16">
        <v>0</v>
      </c>
      <c r="R53" s="23">
        <v>0</v>
      </c>
      <c r="S53" s="16">
        <v>817.24</v>
      </c>
      <c r="T53" s="16">
        <f>657.67+38.65</f>
        <v>696.31999999999994</v>
      </c>
      <c r="U53" s="23">
        <v>0</v>
      </c>
      <c r="V53" s="17">
        <f t="shared" si="4"/>
        <v>1513.56</v>
      </c>
      <c r="W53" s="22">
        <v>4572</v>
      </c>
      <c r="X53" s="22" t="s">
        <v>157</v>
      </c>
      <c r="Y53" s="24" t="s">
        <v>532</v>
      </c>
      <c r="Z53" s="22" t="s">
        <v>84</v>
      </c>
      <c r="AA53" s="22" t="s">
        <v>84</v>
      </c>
      <c r="AB53" s="22" t="s">
        <v>88</v>
      </c>
      <c r="AC53" s="22" t="s">
        <v>268</v>
      </c>
    </row>
    <row r="54" spans="1:32" ht="12.75" x14ac:dyDescent="0.2">
      <c r="A54" s="22" t="s">
        <v>46</v>
      </c>
      <c r="B54" s="22" t="s">
        <v>448</v>
      </c>
      <c r="C54" s="21">
        <v>2191395</v>
      </c>
      <c r="D54" s="22" t="s">
        <v>98</v>
      </c>
      <c r="E54" s="22" t="s">
        <v>131</v>
      </c>
      <c r="F54" s="22" t="s">
        <v>122</v>
      </c>
      <c r="G54" s="22" t="s">
        <v>57</v>
      </c>
      <c r="H54" s="22" t="s">
        <v>59</v>
      </c>
      <c r="I54" s="22" t="s">
        <v>61</v>
      </c>
      <c r="J54" s="22" t="s">
        <v>729</v>
      </c>
      <c r="K54" s="22" t="s">
        <v>517</v>
      </c>
      <c r="L54" s="15" t="s">
        <v>104</v>
      </c>
      <c r="M54" s="15" t="s">
        <v>374</v>
      </c>
      <c r="N54" s="66" t="s">
        <v>730</v>
      </c>
      <c r="O54" s="15">
        <v>15</v>
      </c>
      <c r="P54" s="22" t="s">
        <v>376</v>
      </c>
      <c r="Q54" s="23">
        <v>133.07</v>
      </c>
      <c r="R54" s="23">
        <v>0</v>
      </c>
      <c r="S54" s="23">
        <v>0</v>
      </c>
      <c r="T54" s="23">
        <v>0</v>
      </c>
      <c r="U54" s="23">
        <v>0</v>
      </c>
      <c r="V54" s="17">
        <f t="shared" si="4"/>
        <v>133.07</v>
      </c>
      <c r="W54" s="22">
        <v>4572</v>
      </c>
      <c r="X54" s="22" t="s">
        <v>84</v>
      </c>
      <c r="Y54" s="24" t="s">
        <v>731</v>
      </c>
      <c r="Z54" s="22" t="s">
        <v>134</v>
      </c>
      <c r="AA54" s="22" t="s">
        <v>134</v>
      </c>
      <c r="AB54" s="22" t="s">
        <v>88</v>
      </c>
      <c r="AC54" s="22" t="s">
        <v>89</v>
      </c>
    </row>
    <row r="55" spans="1:32" s="159" customFormat="1" ht="12.75" x14ac:dyDescent="0.2">
      <c r="A55" s="69" t="s">
        <v>46</v>
      </c>
      <c r="B55" s="69" t="s">
        <v>448</v>
      </c>
      <c r="C55" s="157">
        <v>2191395</v>
      </c>
      <c r="D55" s="69" t="s">
        <v>98</v>
      </c>
      <c r="E55" s="69" t="s">
        <v>131</v>
      </c>
      <c r="F55" s="69" t="s">
        <v>122</v>
      </c>
      <c r="G55" s="69" t="s">
        <v>174</v>
      </c>
      <c r="H55" s="69" t="s">
        <v>142</v>
      </c>
      <c r="I55" s="69" t="s">
        <v>61</v>
      </c>
      <c r="J55" s="69" t="s">
        <v>804</v>
      </c>
      <c r="K55" s="69" t="s">
        <v>229</v>
      </c>
      <c r="L55" s="69" t="s">
        <v>65</v>
      </c>
      <c r="M55" s="69" t="s">
        <v>374</v>
      </c>
      <c r="N55" s="186">
        <v>2017</v>
      </c>
      <c r="O55" s="69"/>
      <c r="P55" s="69" t="s">
        <v>70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158">
        <v>0</v>
      </c>
      <c r="W55" s="69" t="s">
        <v>131</v>
      </c>
      <c r="X55" s="69" t="s">
        <v>419</v>
      </c>
      <c r="Y55" s="189" t="s">
        <v>795</v>
      </c>
      <c r="Z55" s="69"/>
      <c r="AA55" s="69" t="s">
        <v>134</v>
      </c>
      <c r="AB55" s="69" t="s">
        <v>180</v>
      </c>
      <c r="AC55" s="69" t="s">
        <v>796</v>
      </c>
    </row>
    <row r="56" spans="1:32" ht="12.75" x14ac:dyDescent="0.2">
      <c r="A56" s="56" t="s">
        <v>46</v>
      </c>
      <c r="B56" s="56" t="s">
        <v>403</v>
      </c>
      <c r="C56" s="21">
        <v>2718108</v>
      </c>
      <c r="D56" s="56" t="s">
        <v>98</v>
      </c>
      <c r="E56" s="56" t="s">
        <v>131</v>
      </c>
      <c r="F56" s="56" t="s">
        <v>100</v>
      </c>
      <c r="G56" s="49" t="s">
        <v>57</v>
      </c>
      <c r="H56" s="49" t="s">
        <v>59</v>
      </c>
      <c r="I56" s="49" t="s">
        <v>61</v>
      </c>
      <c r="J56" s="49" t="s">
        <v>399</v>
      </c>
      <c r="K56" s="49" t="s">
        <v>373</v>
      </c>
      <c r="L56" s="20" t="s">
        <v>104</v>
      </c>
      <c r="M56" s="20" t="s">
        <v>400</v>
      </c>
      <c r="N56" s="91" t="s">
        <v>401</v>
      </c>
      <c r="O56" s="100">
        <v>24</v>
      </c>
      <c r="P56" s="49" t="s">
        <v>376</v>
      </c>
      <c r="Q56" s="105">
        <v>230.68</v>
      </c>
      <c r="R56" s="105">
        <v>0</v>
      </c>
      <c r="S56" s="105">
        <v>0</v>
      </c>
      <c r="T56" s="105">
        <v>0</v>
      </c>
      <c r="U56" s="105">
        <v>0</v>
      </c>
      <c r="V56" s="17">
        <f t="shared" si="4"/>
        <v>230.68</v>
      </c>
      <c r="W56" s="91">
        <v>4572</v>
      </c>
      <c r="X56" s="49" t="s">
        <v>84</v>
      </c>
      <c r="Y56" s="49" t="s">
        <v>393</v>
      </c>
      <c r="Z56" s="49" t="s">
        <v>84</v>
      </c>
      <c r="AA56" s="49" t="s">
        <v>134</v>
      </c>
      <c r="AB56" s="56" t="s">
        <v>88</v>
      </c>
      <c r="AC56" s="26"/>
      <c r="AD56" s="4"/>
      <c r="AE56" s="4"/>
      <c r="AF56" s="4"/>
    </row>
    <row r="57" spans="1:32" ht="12.75" x14ac:dyDescent="0.2">
      <c r="A57" s="22" t="s">
        <v>46</v>
      </c>
      <c r="B57" s="22" t="s">
        <v>403</v>
      </c>
      <c r="C57" s="21">
        <v>2718108</v>
      </c>
      <c r="D57" s="22" t="s">
        <v>98</v>
      </c>
      <c r="E57" s="22" t="s">
        <v>131</v>
      </c>
      <c r="F57" s="69" t="s">
        <v>100</v>
      </c>
      <c r="G57" s="69" t="s">
        <v>286</v>
      </c>
      <c r="H57" s="22" t="s">
        <v>190</v>
      </c>
      <c r="I57" s="69" t="s">
        <v>152</v>
      </c>
      <c r="J57" s="69" t="s">
        <v>769</v>
      </c>
      <c r="K57" s="69" t="s">
        <v>424</v>
      </c>
      <c r="L57" s="25" t="s">
        <v>65</v>
      </c>
      <c r="M57" s="25" t="s">
        <v>134</v>
      </c>
      <c r="N57" s="94" t="s">
        <v>770</v>
      </c>
      <c r="O57" s="25">
        <v>770</v>
      </c>
      <c r="P57" s="102" t="s">
        <v>70</v>
      </c>
      <c r="Q57" s="107">
        <v>0</v>
      </c>
      <c r="R57" s="107">
        <v>0</v>
      </c>
      <c r="S57" s="107">
        <v>0</v>
      </c>
      <c r="T57" s="61">
        <v>0</v>
      </c>
      <c r="U57" s="73">
        <v>2475</v>
      </c>
      <c r="V57" s="17">
        <f t="shared" si="4"/>
        <v>2475</v>
      </c>
      <c r="W57" s="96">
        <v>4572</v>
      </c>
      <c r="X57" s="96"/>
      <c r="Y57" s="24" t="s">
        <v>771</v>
      </c>
      <c r="Z57" s="69" t="s">
        <v>134</v>
      </c>
      <c r="AA57" s="69" t="s">
        <v>134</v>
      </c>
      <c r="AB57" s="69" t="s">
        <v>180</v>
      </c>
      <c r="AC57" s="69" t="s">
        <v>772</v>
      </c>
    </row>
    <row r="58" spans="1:32" ht="12.75" x14ac:dyDescent="0.2">
      <c r="A58" s="22" t="s">
        <v>46</v>
      </c>
      <c r="B58" s="22" t="s">
        <v>422</v>
      </c>
      <c r="C58" s="21">
        <v>356624</v>
      </c>
      <c r="D58" s="22" t="s">
        <v>98</v>
      </c>
      <c r="E58" s="22" t="s">
        <v>244</v>
      </c>
      <c r="F58" s="22" t="s">
        <v>100</v>
      </c>
      <c r="G58" s="22" t="s">
        <v>286</v>
      </c>
      <c r="H58" s="22" t="s">
        <v>302</v>
      </c>
      <c r="I58" s="22" t="s">
        <v>152</v>
      </c>
      <c r="J58" s="22" t="s">
        <v>423</v>
      </c>
      <c r="K58" s="22" t="s">
        <v>424</v>
      </c>
      <c r="L58" s="15" t="s">
        <v>65</v>
      </c>
      <c r="M58" s="15" t="s">
        <v>425</v>
      </c>
      <c r="N58" s="56" t="s">
        <v>426</v>
      </c>
      <c r="O58" s="25"/>
      <c r="P58" s="22" t="s">
        <v>70</v>
      </c>
      <c r="Q58" s="23">
        <v>0</v>
      </c>
      <c r="R58" s="23">
        <v>0</v>
      </c>
      <c r="S58" s="23">
        <v>0</v>
      </c>
      <c r="T58" s="23">
        <v>0</v>
      </c>
      <c r="U58" s="73">
        <v>1758.15</v>
      </c>
      <c r="V58" s="17">
        <f t="shared" si="4"/>
        <v>1758.15</v>
      </c>
      <c r="W58" s="22">
        <v>4572</v>
      </c>
      <c r="X58" s="22" t="s">
        <v>84</v>
      </c>
      <c r="Y58" s="24" t="s">
        <v>427</v>
      </c>
      <c r="Z58" s="22" t="s">
        <v>134</v>
      </c>
      <c r="AA58" s="22" t="s">
        <v>134</v>
      </c>
      <c r="AB58" s="22" t="s">
        <v>180</v>
      </c>
      <c r="AC58" s="26"/>
    </row>
    <row r="59" spans="1:32" ht="12.75" x14ac:dyDescent="0.2">
      <c r="A59" s="22" t="s">
        <v>46</v>
      </c>
      <c r="B59" s="22" t="s">
        <v>149</v>
      </c>
      <c r="C59" s="2">
        <v>1573513</v>
      </c>
      <c r="D59" s="22" t="s">
        <v>98</v>
      </c>
      <c r="E59" s="22" t="s">
        <v>121</v>
      </c>
      <c r="F59" s="22" t="s">
        <v>150</v>
      </c>
      <c r="G59" s="22" t="s">
        <v>151</v>
      </c>
      <c r="H59" s="22" t="s">
        <v>59</v>
      </c>
      <c r="I59" s="22" t="s">
        <v>152</v>
      </c>
      <c r="J59" s="22" t="s">
        <v>153</v>
      </c>
      <c r="K59" s="22" t="s">
        <v>154</v>
      </c>
      <c r="L59" s="15" t="s">
        <v>65</v>
      </c>
      <c r="M59" s="15" t="s">
        <v>155</v>
      </c>
      <c r="N59" s="66" t="s">
        <v>156</v>
      </c>
      <c r="O59" s="15">
        <v>280</v>
      </c>
      <c r="P59" s="22" t="s">
        <v>70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17">
        <f t="shared" si="4"/>
        <v>0</v>
      </c>
      <c r="W59" s="22" t="s">
        <v>131</v>
      </c>
      <c r="X59" s="22" t="s">
        <v>157</v>
      </c>
      <c r="Y59" s="24" t="s">
        <v>158</v>
      </c>
      <c r="Z59" s="26"/>
      <c r="AA59" s="22" t="s">
        <v>134</v>
      </c>
      <c r="AB59" s="22" t="s">
        <v>88</v>
      </c>
      <c r="AC59" s="22" t="s">
        <v>159</v>
      </c>
    </row>
    <row r="60" spans="1:32" ht="12.75" x14ac:dyDescent="0.2">
      <c r="A60" s="22" t="s">
        <v>46</v>
      </c>
      <c r="B60" s="75" t="s">
        <v>149</v>
      </c>
      <c r="C60" s="24">
        <v>1573513</v>
      </c>
      <c r="D60" s="22" t="s">
        <v>98</v>
      </c>
      <c r="E60" s="22" t="s">
        <v>121</v>
      </c>
      <c r="F60" s="80" t="s">
        <v>150</v>
      </c>
      <c r="G60" s="22" t="s">
        <v>57</v>
      </c>
      <c r="H60" s="22" t="s">
        <v>59</v>
      </c>
      <c r="I60" s="22" t="s">
        <v>61</v>
      </c>
      <c r="J60" s="22" t="s">
        <v>568</v>
      </c>
      <c r="K60" s="22" t="s">
        <v>373</v>
      </c>
      <c r="L60" s="15" t="s">
        <v>104</v>
      </c>
      <c r="M60" s="15" t="s">
        <v>105</v>
      </c>
      <c r="N60" s="66" t="s">
        <v>569</v>
      </c>
      <c r="O60" s="15">
        <v>20</v>
      </c>
      <c r="P60" s="22" t="s">
        <v>70</v>
      </c>
      <c r="Q60" s="16">
        <v>0</v>
      </c>
      <c r="R60" s="23">
        <v>0</v>
      </c>
      <c r="S60" s="114">
        <v>796.42</v>
      </c>
      <c r="T60" s="23">
        <f>1267.67+38.25</f>
        <v>1305.92</v>
      </c>
      <c r="U60" s="23">
        <v>0</v>
      </c>
      <c r="V60" s="17">
        <f t="shared" si="4"/>
        <v>2102.34</v>
      </c>
      <c r="W60" s="22">
        <v>4572</v>
      </c>
      <c r="X60" s="22" t="s">
        <v>157</v>
      </c>
      <c r="Y60" s="24" t="s">
        <v>570</v>
      </c>
      <c r="Z60" s="22" t="s">
        <v>84</v>
      </c>
      <c r="AA60" s="22" t="s">
        <v>84</v>
      </c>
      <c r="AB60" s="22" t="s">
        <v>180</v>
      </c>
      <c r="AC60" s="15" t="s">
        <v>268</v>
      </c>
    </row>
    <row r="61" spans="1:32" ht="12.75" x14ac:dyDescent="0.2">
      <c r="A61" s="22" t="s">
        <v>46</v>
      </c>
      <c r="B61" s="22" t="s">
        <v>149</v>
      </c>
      <c r="C61" s="24">
        <v>1573513</v>
      </c>
      <c r="D61" s="22" t="s">
        <v>98</v>
      </c>
      <c r="E61" s="22" t="s">
        <v>121</v>
      </c>
      <c r="F61" s="22" t="s">
        <v>150</v>
      </c>
      <c r="G61" s="22" t="s">
        <v>57</v>
      </c>
      <c r="H61" s="22" t="s">
        <v>59</v>
      </c>
      <c r="I61" s="22" t="s">
        <v>61</v>
      </c>
      <c r="J61" s="22" t="s">
        <v>572</v>
      </c>
      <c r="K61" s="22" t="s">
        <v>373</v>
      </c>
      <c r="L61" s="15" t="s">
        <v>104</v>
      </c>
      <c r="M61" s="15" t="s">
        <v>66</v>
      </c>
      <c r="N61" s="66" t="s">
        <v>573</v>
      </c>
      <c r="O61" s="15">
        <v>20</v>
      </c>
      <c r="P61" s="22" t="s">
        <v>70</v>
      </c>
      <c r="Q61" s="16">
        <v>0</v>
      </c>
      <c r="R61" s="23">
        <v>0</v>
      </c>
      <c r="S61" s="16">
        <v>0</v>
      </c>
      <c r="T61" s="16">
        <v>0</v>
      </c>
      <c r="U61" s="23">
        <v>0</v>
      </c>
      <c r="V61" s="17">
        <f t="shared" si="4"/>
        <v>0</v>
      </c>
      <c r="W61" s="22" t="s">
        <v>131</v>
      </c>
      <c r="X61" s="22" t="s">
        <v>157</v>
      </c>
      <c r="Y61" s="24" t="s">
        <v>574</v>
      </c>
      <c r="Z61" s="22" t="s">
        <v>134</v>
      </c>
      <c r="AA61" s="22" t="s">
        <v>134</v>
      </c>
      <c r="AB61" s="22" t="s">
        <v>225</v>
      </c>
      <c r="AC61" s="56" t="s">
        <v>575</v>
      </c>
    </row>
    <row r="62" spans="1:32" ht="12.75" x14ac:dyDescent="0.2">
      <c r="A62" s="22" t="s">
        <v>46</v>
      </c>
      <c r="B62" s="22" t="s">
        <v>371</v>
      </c>
      <c r="C62" s="21">
        <v>2345183</v>
      </c>
      <c r="D62" s="22" t="s">
        <v>98</v>
      </c>
      <c r="E62" s="22" t="s">
        <v>131</v>
      </c>
      <c r="F62" s="22" t="s">
        <v>167</v>
      </c>
      <c r="G62" s="22" t="s">
        <v>57</v>
      </c>
      <c r="H62" s="22" t="s">
        <v>59</v>
      </c>
      <c r="I62" s="22" t="s">
        <v>61</v>
      </c>
      <c r="J62" s="22" t="s">
        <v>372</v>
      </c>
      <c r="K62" s="22" t="s">
        <v>373</v>
      </c>
      <c r="L62" s="15" t="s">
        <v>104</v>
      </c>
      <c r="M62" s="15" t="s">
        <v>374</v>
      </c>
      <c r="N62" s="66" t="s">
        <v>375</v>
      </c>
      <c r="O62" s="15">
        <v>30</v>
      </c>
      <c r="P62" s="22" t="s">
        <v>376</v>
      </c>
      <c r="Q62" s="23">
        <v>270</v>
      </c>
      <c r="R62" s="23">
        <v>0</v>
      </c>
      <c r="S62" s="23">
        <v>0</v>
      </c>
      <c r="T62" s="23">
        <v>0</v>
      </c>
      <c r="U62" s="23">
        <v>0</v>
      </c>
      <c r="V62" s="17">
        <f t="shared" si="4"/>
        <v>270</v>
      </c>
      <c r="W62" s="22">
        <v>4572</v>
      </c>
      <c r="X62" s="22" t="s">
        <v>84</v>
      </c>
      <c r="Y62" s="24" t="s">
        <v>377</v>
      </c>
      <c r="Z62" s="22" t="s">
        <v>84</v>
      </c>
      <c r="AA62" s="22" t="s">
        <v>134</v>
      </c>
      <c r="AB62" s="22" t="s">
        <v>88</v>
      </c>
      <c r="AC62" s="56" t="s">
        <v>89</v>
      </c>
    </row>
    <row r="63" spans="1:32" ht="12.75" x14ac:dyDescent="0.2">
      <c r="A63" s="22" t="s">
        <v>46</v>
      </c>
      <c r="B63" s="22" t="s">
        <v>371</v>
      </c>
      <c r="C63" s="57">
        <v>2345183</v>
      </c>
      <c r="D63" s="22" t="s">
        <v>98</v>
      </c>
      <c r="E63" s="22" t="s">
        <v>131</v>
      </c>
      <c r="F63" s="22" t="s">
        <v>167</v>
      </c>
      <c r="G63" s="22" t="s">
        <v>286</v>
      </c>
      <c r="H63" s="22" t="s">
        <v>190</v>
      </c>
      <c r="I63" s="22" t="s">
        <v>152</v>
      </c>
      <c r="J63" s="22" t="s">
        <v>659</v>
      </c>
      <c r="K63" s="22" t="s">
        <v>660</v>
      </c>
      <c r="L63" s="15" t="s">
        <v>65</v>
      </c>
      <c r="M63" s="15" t="s">
        <v>66</v>
      </c>
      <c r="N63" s="56" t="s">
        <v>661</v>
      </c>
      <c r="O63" s="15">
        <v>360</v>
      </c>
      <c r="P63" s="22" t="s">
        <v>70</v>
      </c>
      <c r="Q63" s="23">
        <v>0</v>
      </c>
      <c r="R63" s="23">
        <v>0</v>
      </c>
      <c r="S63" s="23">
        <v>0</v>
      </c>
      <c r="T63" s="23">
        <v>0</v>
      </c>
      <c r="U63" s="73">
        <v>1980</v>
      </c>
      <c r="V63" s="17">
        <f t="shared" si="4"/>
        <v>1980</v>
      </c>
      <c r="W63" s="22">
        <v>4572</v>
      </c>
      <c r="X63" s="22" t="s">
        <v>157</v>
      </c>
      <c r="Y63" s="24" t="s">
        <v>662</v>
      </c>
      <c r="Z63" s="22" t="s">
        <v>134</v>
      </c>
      <c r="AA63" s="22" t="s">
        <v>134</v>
      </c>
      <c r="AB63" s="22" t="s">
        <v>180</v>
      </c>
      <c r="AC63" s="56" t="s">
        <v>663</v>
      </c>
    </row>
    <row r="64" spans="1:32" ht="12.75" x14ac:dyDescent="0.2">
      <c r="A64" s="22" t="s">
        <v>46</v>
      </c>
      <c r="B64" s="22" t="s">
        <v>536</v>
      </c>
      <c r="C64" s="18">
        <v>2177970</v>
      </c>
      <c r="D64" s="22" t="s">
        <v>98</v>
      </c>
      <c r="E64" s="22" t="s">
        <v>121</v>
      </c>
      <c r="F64" s="22" t="s">
        <v>167</v>
      </c>
      <c r="G64" s="49" t="s">
        <v>57</v>
      </c>
      <c r="H64" s="49" t="s">
        <v>59</v>
      </c>
      <c r="I64" s="49" t="s">
        <v>61</v>
      </c>
      <c r="J64" s="85" t="s">
        <v>534</v>
      </c>
      <c r="K64" s="49" t="s">
        <v>506</v>
      </c>
      <c r="L64" s="20" t="s">
        <v>104</v>
      </c>
      <c r="M64" s="20" t="s">
        <v>374</v>
      </c>
      <c r="N64" s="91" t="s">
        <v>535</v>
      </c>
      <c r="O64" s="100">
        <v>10</v>
      </c>
      <c r="P64" s="49" t="s">
        <v>376</v>
      </c>
      <c r="Q64" s="105">
        <v>0</v>
      </c>
      <c r="R64" s="105">
        <v>0</v>
      </c>
      <c r="S64" s="105">
        <v>0</v>
      </c>
      <c r="T64" s="105">
        <v>0</v>
      </c>
      <c r="U64" s="105">
        <v>0</v>
      </c>
      <c r="V64" s="17">
        <f t="shared" si="4"/>
        <v>0</v>
      </c>
      <c r="W64" s="91" t="s">
        <v>131</v>
      </c>
      <c r="X64" s="49" t="s">
        <v>157</v>
      </c>
      <c r="Y64" s="49" t="s">
        <v>496</v>
      </c>
      <c r="Z64" s="49" t="s">
        <v>157</v>
      </c>
      <c r="AA64" s="49" t="s">
        <v>134</v>
      </c>
      <c r="AB64" s="49" t="s">
        <v>88</v>
      </c>
      <c r="AC64" s="26"/>
    </row>
    <row r="65" spans="1:29" s="167" customFormat="1" ht="12.75" x14ac:dyDescent="0.2">
      <c r="A65" s="160" t="s">
        <v>46</v>
      </c>
      <c r="B65" s="160" t="s">
        <v>536</v>
      </c>
      <c r="C65" s="179">
        <v>2177970</v>
      </c>
      <c r="D65" s="160" t="s">
        <v>98</v>
      </c>
      <c r="E65" s="160" t="s">
        <v>121</v>
      </c>
      <c r="F65" s="160" t="s">
        <v>167</v>
      </c>
      <c r="G65" s="160" t="s">
        <v>174</v>
      </c>
      <c r="H65" s="180"/>
      <c r="I65" s="180"/>
      <c r="J65" s="181"/>
      <c r="K65" s="180"/>
      <c r="L65" s="182"/>
      <c r="M65" s="182"/>
      <c r="N65" s="183"/>
      <c r="O65" s="184"/>
      <c r="P65" s="160" t="s">
        <v>70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65">
        <f t="shared" si="4"/>
        <v>0</v>
      </c>
      <c r="W65" s="172" t="s">
        <v>131</v>
      </c>
      <c r="X65" s="160" t="s">
        <v>419</v>
      </c>
      <c r="Y65" s="160" t="s">
        <v>793</v>
      </c>
      <c r="Z65" s="180"/>
      <c r="AA65" s="160" t="s">
        <v>134</v>
      </c>
      <c r="AB65" s="160" t="s">
        <v>180</v>
      </c>
      <c r="AC65" s="166" t="s">
        <v>794</v>
      </c>
    </row>
    <row r="66" spans="1:29" ht="12.75" x14ac:dyDescent="0.2">
      <c r="A66" s="22" t="s">
        <v>46</v>
      </c>
      <c r="B66" s="22" t="s">
        <v>320</v>
      </c>
      <c r="C66" s="21">
        <v>2163192</v>
      </c>
      <c r="D66" s="22" t="s">
        <v>98</v>
      </c>
      <c r="E66" s="22" t="s">
        <v>131</v>
      </c>
      <c r="F66" s="22" t="s">
        <v>140</v>
      </c>
      <c r="G66" s="22" t="s">
        <v>286</v>
      </c>
      <c r="H66" s="22" t="s">
        <v>142</v>
      </c>
      <c r="I66" s="22" t="s">
        <v>61</v>
      </c>
      <c r="J66" s="22" t="s">
        <v>321</v>
      </c>
      <c r="K66" s="22" t="s">
        <v>322</v>
      </c>
      <c r="L66" s="15" t="s">
        <v>65</v>
      </c>
      <c r="M66" s="15" t="s">
        <v>323</v>
      </c>
      <c r="N66" s="56" t="s">
        <v>324</v>
      </c>
      <c r="O66" s="25"/>
      <c r="P66" s="22" t="s">
        <v>70</v>
      </c>
      <c r="Q66" s="23">
        <v>0</v>
      </c>
      <c r="R66" s="23">
        <v>0</v>
      </c>
      <c r="S66" s="23">
        <v>0</v>
      </c>
      <c r="T66" s="23">
        <v>0</v>
      </c>
      <c r="U66" s="73">
        <v>12000</v>
      </c>
      <c r="V66" s="17">
        <f t="shared" si="4"/>
        <v>12000</v>
      </c>
      <c r="W66" s="22">
        <v>4572</v>
      </c>
      <c r="X66" s="22" t="s">
        <v>84</v>
      </c>
      <c r="Y66" s="24" t="s">
        <v>325</v>
      </c>
      <c r="Z66" s="22" t="s">
        <v>134</v>
      </c>
      <c r="AA66" s="22" t="s">
        <v>134</v>
      </c>
      <c r="AB66" s="22" t="s">
        <v>180</v>
      </c>
      <c r="AC66" s="26"/>
    </row>
    <row r="67" spans="1:29" ht="12.75" x14ac:dyDescent="0.2">
      <c r="A67" s="22" t="s">
        <v>46</v>
      </c>
      <c r="B67" s="22" t="s">
        <v>312</v>
      </c>
      <c r="C67" s="21">
        <v>2172397</v>
      </c>
      <c r="D67" s="22" t="s">
        <v>98</v>
      </c>
      <c r="E67" s="22" t="s">
        <v>131</v>
      </c>
      <c r="F67" s="22" t="s">
        <v>167</v>
      </c>
      <c r="G67" s="22" t="s">
        <v>286</v>
      </c>
      <c r="H67" s="22" t="s">
        <v>302</v>
      </c>
      <c r="I67" s="22" t="s">
        <v>61</v>
      </c>
      <c r="J67" s="22" t="s">
        <v>313</v>
      </c>
      <c r="K67" s="22" t="s">
        <v>229</v>
      </c>
      <c r="L67" s="15" t="s">
        <v>65</v>
      </c>
      <c r="M67" s="15" t="s">
        <v>216</v>
      </c>
      <c r="N67" s="56" t="s">
        <v>314</v>
      </c>
      <c r="O67" s="25"/>
      <c r="P67" s="22" t="s">
        <v>70</v>
      </c>
      <c r="Q67" s="23">
        <v>0</v>
      </c>
      <c r="R67" s="23">
        <v>0</v>
      </c>
      <c r="S67" s="23">
        <v>0</v>
      </c>
      <c r="T67" s="23">
        <v>0</v>
      </c>
      <c r="U67" s="73">
        <v>2277.96</v>
      </c>
      <c r="V67" s="17">
        <f t="shared" si="4"/>
        <v>2277.96</v>
      </c>
      <c r="W67" s="22">
        <v>4572</v>
      </c>
      <c r="X67" s="22" t="s">
        <v>84</v>
      </c>
      <c r="Y67" s="24" t="s">
        <v>315</v>
      </c>
      <c r="Z67" s="22" t="s">
        <v>134</v>
      </c>
      <c r="AA67" s="22" t="s">
        <v>134</v>
      </c>
      <c r="AB67" s="22" t="s">
        <v>180</v>
      </c>
      <c r="AC67" s="26"/>
    </row>
    <row r="68" spans="1:29" ht="12.75" x14ac:dyDescent="0.2">
      <c r="A68" s="22" t="s">
        <v>46</v>
      </c>
      <c r="B68" s="15" t="s">
        <v>538</v>
      </c>
      <c r="C68" s="18">
        <v>2985836</v>
      </c>
      <c r="D68" s="22" t="s">
        <v>98</v>
      </c>
      <c r="E68" s="22" t="s">
        <v>55</v>
      </c>
      <c r="F68" s="22" t="s">
        <v>122</v>
      </c>
      <c r="G68" s="22" t="s">
        <v>57</v>
      </c>
      <c r="H68" s="22" t="s">
        <v>59</v>
      </c>
      <c r="I68" s="22" t="s">
        <v>61</v>
      </c>
      <c r="J68" s="22" t="s">
        <v>539</v>
      </c>
      <c r="K68" s="22" t="s">
        <v>540</v>
      </c>
      <c r="L68" s="15" t="s">
        <v>65</v>
      </c>
      <c r="M68" s="15" t="s">
        <v>541</v>
      </c>
      <c r="N68" s="66" t="s">
        <v>542</v>
      </c>
      <c r="O68" s="15">
        <v>20</v>
      </c>
      <c r="P68" s="22" t="s">
        <v>70</v>
      </c>
      <c r="Q68" s="16">
        <v>0</v>
      </c>
      <c r="R68" s="23">
        <v>0</v>
      </c>
      <c r="S68" s="16">
        <v>677.79</v>
      </c>
      <c r="T68" s="16">
        <v>53.5</v>
      </c>
      <c r="U68" s="23">
        <v>0</v>
      </c>
      <c r="V68" s="17">
        <f t="shared" si="4"/>
        <v>731.29</v>
      </c>
      <c r="W68" s="22">
        <v>4572</v>
      </c>
      <c r="X68" s="22" t="s">
        <v>84</v>
      </c>
      <c r="Y68" s="24" t="s">
        <v>543</v>
      </c>
      <c r="Z68" s="22" t="s">
        <v>84</v>
      </c>
      <c r="AA68" s="22" t="s">
        <v>84</v>
      </c>
      <c r="AB68" s="22" t="s">
        <v>88</v>
      </c>
      <c r="AC68" s="56" t="s">
        <v>268</v>
      </c>
    </row>
    <row r="69" spans="1:29" ht="12.75" x14ac:dyDescent="0.2">
      <c r="A69" s="22" t="s">
        <v>46</v>
      </c>
      <c r="B69" s="15" t="s">
        <v>538</v>
      </c>
      <c r="C69" s="18">
        <v>2985836</v>
      </c>
      <c r="D69" s="22" t="s">
        <v>98</v>
      </c>
      <c r="E69" s="22" t="s">
        <v>55</v>
      </c>
      <c r="F69" s="22" t="s">
        <v>122</v>
      </c>
      <c r="G69" s="22" t="s">
        <v>57</v>
      </c>
      <c r="H69" s="22" t="s">
        <v>59</v>
      </c>
      <c r="I69" s="22" t="s">
        <v>61</v>
      </c>
      <c r="J69" s="22" t="s">
        <v>604</v>
      </c>
      <c r="K69" s="22" t="s">
        <v>593</v>
      </c>
      <c r="L69" s="15" t="s">
        <v>104</v>
      </c>
      <c r="M69" s="15" t="s">
        <v>105</v>
      </c>
      <c r="N69" s="66" t="s">
        <v>605</v>
      </c>
      <c r="O69" s="15">
        <v>24</v>
      </c>
      <c r="P69" s="22" t="s">
        <v>70</v>
      </c>
      <c r="Q69" s="16">
        <v>0</v>
      </c>
      <c r="R69" s="23">
        <v>0</v>
      </c>
      <c r="S69" s="16">
        <v>1196.45</v>
      </c>
      <c r="T69" s="16">
        <f>1081.72+38.65</f>
        <v>1120.3700000000001</v>
      </c>
      <c r="U69" s="23">
        <v>0</v>
      </c>
      <c r="V69" s="17">
        <f t="shared" si="4"/>
        <v>2316.8200000000002</v>
      </c>
      <c r="W69" s="22">
        <v>4572</v>
      </c>
      <c r="X69" s="22" t="s">
        <v>84</v>
      </c>
      <c r="Y69" s="24" t="s">
        <v>606</v>
      </c>
      <c r="Z69" s="22" t="s">
        <v>84</v>
      </c>
      <c r="AA69" s="22" t="s">
        <v>84</v>
      </c>
      <c r="AB69" s="22" t="s">
        <v>88</v>
      </c>
      <c r="AC69" s="15"/>
    </row>
    <row r="70" spans="1:29" ht="12.75" x14ac:dyDescent="0.2">
      <c r="A70" s="22" t="s">
        <v>46</v>
      </c>
      <c r="B70" s="22" t="s">
        <v>538</v>
      </c>
      <c r="C70" s="18">
        <v>2985836</v>
      </c>
      <c r="D70" s="22" t="s">
        <v>98</v>
      </c>
      <c r="E70" s="22" t="s">
        <v>55</v>
      </c>
      <c r="F70" s="22" t="s">
        <v>122</v>
      </c>
      <c r="G70" s="22" t="s">
        <v>57</v>
      </c>
      <c r="H70" s="22" t="s">
        <v>59</v>
      </c>
      <c r="I70" s="22" t="s">
        <v>61</v>
      </c>
      <c r="J70" s="22" t="s">
        <v>614</v>
      </c>
      <c r="K70" s="22" t="s">
        <v>517</v>
      </c>
      <c r="L70" s="15" t="s">
        <v>104</v>
      </c>
      <c r="M70" s="15" t="s">
        <v>374</v>
      </c>
      <c r="N70" s="66" t="s">
        <v>615</v>
      </c>
      <c r="O70" s="15">
        <v>20</v>
      </c>
      <c r="P70" s="22" t="s">
        <v>376</v>
      </c>
      <c r="Q70" s="16">
        <v>118.01</v>
      </c>
      <c r="R70" s="16">
        <v>0</v>
      </c>
      <c r="S70" s="16">
        <v>0</v>
      </c>
      <c r="T70" s="16">
        <v>0</v>
      </c>
      <c r="U70" s="16">
        <v>0</v>
      </c>
      <c r="V70" s="17">
        <f t="shared" si="4"/>
        <v>118.01</v>
      </c>
      <c r="W70" s="22">
        <v>4572</v>
      </c>
      <c r="X70" s="22" t="s">
        <v>84</v>
      </c>
      <c r="Y70" s="18" t="s">
        <v>616</v>
      </c>
      <c r="Z70" s="22" t="s">
        <v>84</v>
      </c>
      <c r="AA70" s="22" t="s">
        <v>134</v>
      </c>
      <c r="AB70" s="22" t="s">
        <v>88</v>
      </c>
      <c r="AC70" s="26"/>
    </row>
    <row r="71" spans="1:29" ht="12.75" x14ac:dyDescent="0.2">
      <c r="A71" s="22" t="s">
        <v>46</v>
      </c>
      <c r="B71" s="22" t="s">
        <v>404</v>
      </c>
      <c r="C71" s="21">
        <v>2154995</v>
      </c>
      <c r="D71" s="22" t="s">
        <v>98</v>
      </c>
      <c r="E71" s="22" t="s">
        <v>131</v>
      </c>
      <c r="F71" s="22" t="s">
        <v>100</v>
      </c>
      <c r="G71" s="29" t="s">
        <v>57</v>
      </c>
      <c r="H71" s="30" t="s">
        <v>59</v>
      </c>
      <c r="I71" s="30" t="s">
        <v>61</v>
      </c>
      <c r="J71" s="31" t="s">
        <v>399</v>
      </c>
      <c r="K71" s="31" t="s">
        <v>373</v>
      </c>
      <c r="L71" s="32" t="s">
        <v>104</v>
      </c>
      <c r="M71" s="33" t="s">
        <v>400</v>
      </c>
      <c r="N71" s="52" t="s">
        <v>401</v>
      </c>
      <c r="O71" s="34">
        <v>24</v>
      </c>
      <c r="P71" s="30" t="s">
        <v>376</v>
      </c>
      <c r="Q71" s="35">
        <v>230.68</v>
      </c>
      <c r="R71" s="36">
        <v>0</v>
      </c>
      <c r="S71" s="36">
        <v>0</v>
      </c>
      <c r="T71" s="36">
        <v>0</v>
      </c>
      <c r="U71" s="36">
        <v>0</v>
      </c>
      <c r="V71" s="17">
        <f t="shared" si="4"/>
        <v>230.68</v>
      </c>
      <c r="W71" s="37">
        <v>4572</v>
      </c>
      <c r="X71" s="30" t="s">
        <v>84</v>
      </c>
      <c r="Y71" s="30" t="s">
        <v>393</v>
      </c>
      <c r="Z71" s="31" t="s">
        <v>84</v>
      </c>
      <c r="AA71" s="38" t="s">
        <v>134</v>
      </c>
      <c r="AB71" s="22" t="s">
        <v>88</v>
      </c>
      <c r="AC71" s="26"/>
    </row>
    <row r="72" spans="1:29" ht="12.75" x14ac:dyDescent="0.2">
      <c r="A72" s="22" t="s">
        <v>46</v>
      </c>
      <c r="B72" s="15" t="s">
        <v>488</v>
      </c>
      <c r="C72" s="21">
        <v>1526024</v>
      </c>
      <c r="D72" s="22" t="s">
        <v>52</v>
      </c>
      <c r="E72" s="22" t="s">
        <v>489</v>
      </c>
      <c r="F72" s="22" t="s">
        <v>482</v>
      </c>
      <c r="G72" s="56" t="s">
        <v>57</v>
      </c>
      <c r="H72" s="83" t="s">
        <v>59</v>
      </c>
      <c r="I72" s="83" t="s">
        <v>61</v>
      </c>
      <c r="J72" s="83" t="s">
        <v>483</v>
      </c>
      <c r="K72" s="83" t="s">
        <v>484</v>
      </c>
      <c r="L72" s="89" t="s">
        <v>104</v>
      </c>
      <c r="M72" s="89" t="s">
        <v>105</v>
      </c>
      <c r="N72" s="92" t="s">
        <v>485</v>
      </c>
      <c r="O72" s="89">
        <v>24</v>
      </c>
      <c r="P72" s="83" t="s">
        <v>70</v>
      </c>
      <c r="Q72" s="104">
        <v>0</v>
      </c>
      <c r="R72" s="104">
        <v>0</v>
      </c>
      <c r="S72" s="106">
        <v>1020.62</v>
      </c>
      <c r="T72" s="106">
        <f>1563.08+23.47</f>
        <v>1586.55</v>
      </c>
      <c r="U72" s="104">
        <v>0</v>
      </c>
      <c r="V72" s="17">
        <f t="shared" si="4"/>
        <v>2607.17</v>
      </c>
      <c r="W72" s="83">
        <v>4572</v>
      </c>
      <c r="X72" s="83" t="s">
        <v>84</v>
      </c>
      <c r="Y72" s="127" t="s">
        <v>486</v>
      </c>
      <c r="Z72" s="83" t="s">
        <v>84</v>
      </c>
      <c r="AA72" s="83" t="s">
        <v>84</v>
      </c>
      <c r="AB72" s="22" t="s">
        <v>88</v>
      </c>
      <c r="AC72" s="15" t="s">
        <v>487</v>
      </c>
    </row>
    <row r="73" spans="1:29" ht="12.75" x14ac:dyDescent="0.2">
      <c r="A73" s="22" t="s">
        <v>46</v>
      </c>
      <c r="B73" s="22" t="s">
        <v>469</v>
      </c>
      <c r="C73" s="21">
        <v>2255165</v>
      </c>
      <c r="D73" s="22" t="s">
        <v>98</v>
      </c>
      <c r="E73" s="22" t="s">
        <v>131</v>
      </c>
      <c r="F73" s="22" t="s">
        <v>167</v>
      </c>
      <c r="G73" s="56" t="s">
        <v>57</v>
      </c>
      <c r="H73" s="83" t="s">
        <v>59</v>
      </c>
      <c r="I73" s="83" t="s">
        <v>61</v>
      </c>
      <c r="J73" s="83" t="s">
        <v>467</v>
      </c>
      <c r="K73" s="83" t="s">
        <v>373</v>
      </c>
      <c r="L73" s="89" t="s">
        <v>104</v>
      </c>
      <c r="M73" s="89" t="s">
        <v>374</v>
      </c>
      <c r="N73" s="92" t="s">
        <v>468</v>
      </c>
      <c r="O73" s="89">
        <v>16</v>
      </c>
      <c r="P73" s="83" t="s">
        <v>376</v>
      </c>
      <c r="Q73" s="104">
        <v>148.18</v>
      </c>
      <c r="R73" s="104">
        <v>0</v>
      </c>
      <c r="S73" s="104">
        <v>0</v>
      </c>
      <c r="T73" s="104">
        <v>0</v>
      </c>
      <c r="U73" s="104">
        <v>0</v>
      </c>
      <c r="V73" s="17">
        <f t="shared" si="4"/>
        <v>148.18</v>
      </c>
      <c r="W73" s="83">
        <v>4572</v>
      </c>
      <c r="X73" s="83" t="s">
        <v>84</v>
      </c>
      <c r="Y73" s="127" t="s">
        <v>393</v>
      </c>
      <c r="Z73" s="83" t="s">
        <v>84</v>
      </c>
      <c r="AA73" s="83" t="s">
        <v>134</v>
      </c>
      <c r="AB73" s="22" t="s">
        <v>88</v>
      </c>
      <c r="AC73" s="26"/>
    </row>
    <row r="74" spans="1:29" s="167" customFormat="1" ht="14.25" x14ac:dyDescent="0.2">
      <c r="A74" s="160" t="s">
        <v>46</v>
      </c>
      <c r="B74" s="160" t="s">
        <v>469</v>
      </c>
      <c r="C74" s="168">
        <v>2255165</v>
      </c>
      <c r="D74" s="160" t="s">
        <v>98</v>
      </c>
      <c r="E74" s="160" t="s">
        <v>131</v>
      </c>
      <c r="F74" s="160" t="s">
        <v>100</v>
      </c>
      <c r="G74" s="160" t="s">
        <v>174</v>
      </c>
      <c r="H74" s="162"/>
      <c r="I74" s="162"/>
      <c r="J74" s="162"/>
      <c r="K74" s="162"/>
      <c r="L74" s="162"/>
      <c r="M74" s="162"/>
      <c r="N74" s="163" t="s">
        <v>778</v>
      </c>
      <c r="O74" s="162"/>
      <c r="P74" s="162" t="s">
        <v>70</v>
      </c>
      <c r="Q74" s="164">
        <v>0</v>
      </c>
      <c r="R74" s="164">
        <v>0</v>
      </c>
      <c r="S74" s="164">
        <v>0</v>
      </c>
      <c r="T74" s="164">
        <v>0</v>
      </c>
      <c r="U74" s="164">
        <v>0</v>
      </c>
      <c r="V74" s="169">
        <f t="shared" ref="V74" si="5">SUM(Q74:U74)</f>
        <v>0</v>
      </c>
      <c r="W74" s="162" t="s">
        <v>131</v>
      </c>
      <c r="X74" s="162" t="s">
        <v>419</v>
      </c>
      <c r="Y74" s="170" t="s">
        <v>777</v>
      </c>
      <c r="Z74" s="162"/>
      <c r="AA74" s="162" t="s">
        <v>134</v>
      </c>
      <c r="AB74" s="160" t="s">
        <v>180</v>
      </c>
      <c r="AC74" s="166" t="s">
        <v>776</v>
      </c>
    </row>
    <row r="75" spans="1:29" ht="12.75" x14ac:dyDescent="0.2">
      <c r="A75" s="22" t="s">
        <v>46</v>
      </c>
      <c r="B75" s="22" t="s">
        <v>119</v>
      </c>
      <c r="C75" s="2">
        <v>1070056</v>
      </c>
      <c r="D75" s="22" t="s">
        <v>98</v>
      </c>
      <c r="E75" s="22" t="s">
        <v>121</v>
      </c>
      <c r="F75" s="22" t="s">
        <v>122</v>
      </c>
      <c r="G75" s="56" t="s">
        <v>57</v>
      </c>
      <c r="H75" s="83" t="s">
        <v>59</v>
      </c>
      <c r="I75" s="83" t="s">
        <v>61</v>
      </c>
      <c r="J75" s="83" t="s">
        <v>124</v>
      </c>
      <c r="K75" s="83" t="s">
        <v>125</v>
      </c>
      <c r="L75" s="89" t="s">
        <v>65</v>
      </c>
      <c r="M75" s="89" t="s">
        <v>127</v>
      </c>
      <c r="N75" s="92" t="s">
        <v>128</v>
      </c>
      <c r="O75" s="89">
        <v>24</v>
      </c>
      <c r="P75" s="83" t="s">
        <v>70</v>
      </c>
      <c r="Q75" s="104">
        <v>0</v>
      </c>
      <c r="R75" s="106">
        <v>0</v>
      </c>
      <c r="S75" s="106">
        <v>0</v>
      </c>
      <c r="T75" s="106">
        <v>0</v>
      </c>
      <c r="U75" s="104">
        <v>0</v>
      </c>
      <c r="V75" s="17">
        <f t="shared" si="4"/>
        <v>0</v>
      </c>
      <c r="W75" s="83" t="s">
        <v>131</v>
      </c>
      <c r="X75" s="83" t="s">
        <v>84</v>
      </c>
      <c r="Y75" s="127" t="s">
        <v>132</v>
      </c>
      <c r="Z75" s="83" t="s">
        <v>134</v>
      </c>
      <c r="AA75" s="83" t="s">
        <v>134</v>
      </c>
      <c r="AB75" s="22" t="s">
        <v>136</v>
      </c>
      <c r="AC75" s="56" t="s">
        <v>137</v>
      </c>
    </row>
    <row r="76" spans="1:29" ht="12.75" x14ac:dyDescent="0.2">
      <c r="A76" s="22" t="s">
        <v>46</v>
      </c>
      <c r="B76" s="22" t="s">
        <v>119</v>
      </c>
      <c r="C76" s="21">
        <v>1070056</v>
      </c>
      <c r="D76" s="22" t="s">
        <v>98</v>
      </c>
      <c r="E76" s="22" t="s">
        <v>121</v>
      </c>
      <c r="F76" s="22" t="s">
        <v>122</v>
      </c>
      <c r="G76" s="56" t="s">
        <v>286</v>
      </c>
      <c r="H76" s="83" t="s">
        <v>190</v>
      </c>
      <c r="I76" s="83" t="s">
        <v>152</v>
      </c>
      <c r="J76" s="83" t="s">
        <v>296</v>
      </c>
      <c r="K76" s="83" t="s">
        <v>297</v>
      </c>
      <c r="L76" s="89" t="s">
        <v>65</v>
      </c>
      <c r="M76" s="89" t="s">
        <v>298</v>
      </c>
      <c r="N76" s="83" t="s">
        <v>299</v>
      </c>
      <c r="O76" s="89">
        <v>360</v>
      </c>
      <c r="P76" s="83" t="s">
        <v>70</v>
      </c>
      <c r="Q76" s="104">
        <v>0</v>
      </c>
      <c r="R76" s="104">
        <v>0</v>
      </c>
      <c r="S76" s="104">
        <v>0</v>
      </c>
      <c r="T76" s="104">
        <v>0</v>
      </c>
      <c r="U76" s="122">
        <v>1044.75</v>
      </c>
      <c r="V76" s="17">
        <f t="shared" si="4"/>
        <v>1044.75</v>
      </c>
      <c r="W76" s="83">
        <v>4572</v>
      </c>
      <c r="X76" s="83" t="s">
        <v>84</v>
      </c>
      <c r="Y76" s="127" t="s">
        <v>300</v>
      </c>
      <c r="Z76" s="83"/>
      <c r="AA76" s="83" t="s">
        <v>134</v>
      </c>
      <c r="AB76" s="22" t="s">
        <v>180</v>
      </c>
      <c r="AC76" s="26"/>
    </row>
    <row r="77" spans="1:29" ht="12.75" x14ac:dyDescent="0.2">
      <c r="A77" s="22" t="s">
        <v>46</v>
      </c>
      <c r="B77" s="22" t="s">
        <v>119</v>
      </c>
      <c r="C77" s="24">
        <v>1070056</v>
      </c>
      <c r="D77" s="22" t="s">
        <v>98</v>
      </c>
      <c r="E77" s="22" t="s">
        <v>121</v>
      </c>
      <c r="F77" s="22" t="s">
        <v>122</v>
      </c>
      <c r="G77" s="56" t="s">
        <v>57</v>
      </c>
      <c r="H77" s="83" t="s">
        <v>59</v>
      </c>
      <c r="I77" s="83" t="s">
        <v>152</v>
      </c>
      <c r="J77" s="83" t="s">
        <v>549</v>
      </c>
      <c r="K77" s="83" t="s">
        <v>550</v>
      </c>
      <c r="L77" s="89" t="s">
        <v>65</v>
      </c>
      <c r="M77" s="89"/>
      <c r="N77" s="92" t="s">
        <v>759</v>
      </c>
      <c r="O77" s="89"/>
      <c r="P77" s="83" t="s">
        <v>70</v>
      </c>
      <c r="Q77" s="106">
        <v>0</v>
      </c>
      <c r="R77" s="106">
        <v>0</v>
      </c>
      <c r="S77" s="104">
        <v>0</v>
      </c>
      <c r="T77" s="104">
        <v>0</v>
      </c>
      <c r="U77" s="104">
        <v>0</v>
      </c>
      <c r="V77" s="17">
        <f t="shared" si="4"/>
        <v>0</v>
      </c>
      <c r="W77" s="83" t="s">
        <v>131</v>
      </c>
      <c r="X77" s="83" t="s">
        <v>84</v>
      </c>
      <c r="Y77" s="127" t="s">
        <v>551</v>
      </c>
      <c r="Z77" s="83" t="s">
        <v>134</v>
      </c>
      <c r="AA77" s="83" t="s">
        <v>134</v>
      </c>
      <c r="AB77" s="22" t="s">
        <v>136</v>
      </c>
      <c r="AC77" s="56" t="s">
        <v>552</v>
      </c>
    </row>
    <row r="78" spans="1:29" ht="12.75" x14ac:dyDescent="0.2">
      <c r="A78" s="22" t="s">
        <v>46</v>
      </c>
      <c r="B78" s="22" t="s">
        <v>119</v>
      </c>
      <c r="C78" s="24">
        <v>1070056</v>
      </c>
      <c r="D78" s="22" t="s">
        <v>98</v>
      </c>
      <c r="E78" s="22" t="s">
        <v>121</v>
      </c>
      <c r="F78" s="22" t="s">
        <v>122</v>
      </c>
      <c r="G78" s="56" t="s">
        <v>57</v>
      </c>
      <c r="H78" s="83" t="s">
        <v>59</v>
      </c>
      <c r="I78" s="83" t="s">
        <v>152</v>
      </c>
      <c r="J78" s="83" t="s">
        <v>553</v>
      </c>
      <c r="K78" s="83"/>
      <c r="L78" s="89" t="s">
        <v>65</v>
      </c>
      <c r="M78" s="89"/>
      <c r="N78" s="92" t="s">
        <v>759</v>
      </c>
      <c r="O78" s="89"/>
      <c r="P78" s="83" t="s">
        <v>70</v>
      </c>
      <c r="Q78" s="106">
        <v>0</v>
      </c>
      <c r="R78" s="106">
        <v>0</v>
      </c>
      <c r="S78" s="104">
        <v>0</v>
      </c>
      <c r="T78" s="104">
        <v>0</v>
      </c>
      <c r="U78" s="104">
        <v>0</v>
      </c>
      <c r="V78" s="17">
        <f t="shared" si="4"/>
        <v>0</v>
      </c>
      <c r="W78" s="83" t="s">
        <v>131</v>
      </c>
      <c r="X78" s="83" t="s">
        <v>84</v>
      </c>
      <c r="Y78" s="127" t="s">
        <v>554</v>
      </c>
      <c r="Z78" s="83" t="s">
        <v>134</v>
      </c>
      <c r="AA78" s="83" t="s">
        <v>134</v>
      </c>
      <c r="AB78" s="22" t="s">
        <v>136</v>
      </c>
      <c r="AC78" s="56" t="s">
        <v>552</v>
      </c>
    </row>
    <row r="79" spans="1:29" ht="12.75" x14ac:dyDescent="0.2">
      <c r="A79" s="22" t="s">
        <v>46</v>
      </c>
      <c r="B79" s="22" t="s">
        <v>119</v>
      </c>
      <c r="C79" s="18">
        <v>1070056</v>
      </c>
      <c r="D79" s="22" t="s">
        <v>98</v>
      </c>
      <c r="E79" s="22" t="s">
        <v>121</v>
      </c>
      <c r="F79" s="22" t="s">
        <v>122</v>
      </c>
      <c r="G79" s="56" t="s">
        <v>57</v>
      </c>
      <c r="H79" s="83" t="s">
        <v>59</v>
      </c>
      <c r="I79" s="83" t="s">
        <v>61</v>
      </c>
      <c r="J79" s="83" t="s">
        <v>582</v>
      </c>
      <c r="K79" s="83" t="s">
        <v>583</v>
      </c>
      <c r="L79" s="89" t="s">
        <v>65</v>
      </c>
      <c r="M79" s="89" t="s">
        <v>584</v>
      </c>
      <c r="N79" s="99">
        <v>43049</v>
      </c>
      <c r="O79" s="89">
        <v>8</v>
      </c>
      <c r="P79" s="83" t="s">
        <v>70</v>
      </c>
      <c r="Q79" s="106">
        <v>0</v>
      </c>
      <c r="R79" s="106">
        <v>0</v>
      </c>
      <c r="S79" s="106">
        <v>0</v>
      </c>
      <c r="T79" s="106">
        <v>0</v>
      </c>
      <c r="U79" s="104">
        <v>0</v>
      </c>
      <c r="V79" s="17">
        <f t="shared" si="4"/>
        <v>0</v>
      </c>
      <c r="W79" s="83" t="s">
        <v>131</v>
      </c>
      <c r="X79" s="83" t="s">
        <v>84</v>
      </c>
      <c r="Y79" s="127" t="s">
        <v>585</v>
      </c>
      <c r="Z79" s="83" t="s">
        <v>134</v>
      </c>
      <c r="AA79" s="83" t="s">
        <v>134</v>
      </c>
      <c r="AB79" s="22" t="s">
        <v>136</v>
      </c>
      <c r="AC79" s="56" t="s">
        <v>586</v>
      </c>
    </row>
    <row r="80" spans="1:29" ht="12.75" x14ac:dyDescent="0.2">
      <c r="A80" s="22" t="s">
        <v>46</v>
      </c>
      <c r="B80" s="22" t="s">
        <v>595</v>
      </c>
      <c r="C80" s="18">
        <v>1146914</v>
      </c>
      <c r="D80" s="22" t="s">
        <v>98</v>
      </c>
      <c r="E80" s="22" t="s">
        <v>121</v>
      </c>
      <c r="F80" s="22" t="s">
        <v>56</v>
      </c>
      <c r="G80" s="56" t="s">
        <v>57</v>
      </c>
      <c r="H80" s="83" t="s">
        <v>59</v>
      </c>
      <c r="I80" s="83" t="s">
        <v>61</v>
      </c>
      <c r="J80" s="83" t="s">
        <v>596</v>
      </c>
      <c r="K80" s="83" t="s">
        <v>506</v>
      </c>
      <c r="L80" s="89" t="s">
        <v>104</v>
      </c>
      <c r="M80" s="89" t="s">
        <v>374</v>
      </c>
      <c r="N80" s="92" t="s">
        <v>597</v>
      </c>
      <c r="O80" s="89">
        <v>16</v>
      </c>
      <c r="P80" s="83" t="s">
        <v>376</v>
      </c>
      <c r="Q80" s="53">
        <v>301.14999999999998</v>
      </c>
      <c r="R80" s="104">
        <v>0</v>
      </c>
      <c r="S80" s="104">
        <v>0</v>
      </c>
      <c r="T80" s="104">
        <v>0</v>
      </c>
      <c r="U80" s="104">
        <v>0</v>
      </c>
      <c r="V80" s="17">
        <f t="shared" si="4"/>
        <v>301.14999999999998</v>
      </c>
      <c r="W80" s="83">
        <v>4572</v>
      </c>
      <c r="X80" s="83" t="s">
        <v>84</v>
      </c>
      <c r="Y80" s="127" t="s">
        <v>598</v>
      </c>
      <c r="Z80" s="83" t="s">
        <v>134</v>
      </c>
      <c r="AA80" s="83" t="s">
        <v>134</v>
      </c>
      <c r="AB80" s="22"/>
      <c r="AC80" s="26"/>
    </row>
    <row r="81" spans="1:32" ht="12.75" x14ac:dyDescent="0.2">
      <c r="A81" s="22" t="s">
        <v>46</v>
      </c>
      <c r="B81" s="22" t="s">
        <v>499</v>
      </c>
      <c r="C81" s="21">
        <v>1982589</v>
      </c>
      <c r="D81" s="22" t="s">
        <v>98</v>
      </c>
      <c r="E81" s="22" t="s">
        <v>121</v>
      </c>
      <c r="F81" s="22" t="s">
        <v>167</v>
      </c>
      <c r="G81" s="56" t="s">
        <v>57</v>
      </c>
      <c r="H81" s="83" t="s">
        <v>59</v>
      </c>
      <c r="I81" s="83" t="s">
        <v>61</v>
      </c>
      <c r="J81" s="83" t="s">
        <v>500</v>
      </c>
      <c r="K81" s="83" t="s">
        <v>494</v>
      </c>
      <c r="L81" s="89" t="s">
        <v>65</v>
      </c>
      <c r="M81" s="89" t="s">
        <v>374</v>
      </c>
      <c r="N81" s="92" t="s">
        <v>501</v>
      </c>
      <c r="O81" s="89">
        <v>8</v>
      </c>
      <c r="P81" s="83" t="s">
        <v>376</v>
      </c>
      <c r="Q81" s="112">
        <v>0</v>
      </c>
      <c r="R81" s="104">
        <v>0</v>
      </c>
      <c r="S81" s="104">
        <v>0</v>
      </c>
      <c r="T81" s="104">
        <v>0</v>
      </c>
      <c r="U81" s="104">
        <v>0</v>
      </c>
      <c r="V81" s="17">
        <f t="shared" si="4"/>
        <v>0</v>
      </c>
      <c r="W81" s="125" t="s">
        <v>131</v>
      </c>
      <c r="X81" s="83" t="s">
        <v>419</v>
      </c>
      <c r="Y81" s="127" t="s">
        <v>496</v>
      </c>
      <c r="Z81" s="83" t="s">
        <v>134</v>
      </c>
      <c r="AA81" s="83" t="s">
        <v>134</v>
      </c>
      <c r="AB81" s="22" t="s">
        <v>88</v>
      </c>
      <c r="AC81" s="56" t="s">
        <v>498</v>
      </c>
    </row>
    <row r="82" spans="1:32" ht="12.75" x14ac:dyDescent="0.2">
      <c r="A82" s="22" t="s">
        <v>46</v>
      </c>
      <c r="B82" s="22" t="s">
        <v>622</v>
      </c>
      <c r="C82" s="18">
        <v>1893215</v>
      </c>
      <c r="D82" s="22" t="s">
        <v>52</v>
      </c>
      <c r="E82" s="22" t="s">
        <v>623</v>
      </c>
      <c r="F82" s="22" t="s">
        <v>56</v>
      </c>
      <c r="G82" s="56" t="s">
        <v>57</v>
      </c>
      <c r="H82" s="83" t="s">
        <v>59</v>
      </c>
      <c r="I82" s="83" t="s">
        <v>61</v>
      </c>
      <c r="J82" s="83" t="s">
        <v>619</v>
      </c>
      <c r="K82" s="83" t="s">
        <v>517</v>
      </c>
      <c r="L82" s="89" t="s">
        <v>104</v>
      </c>
      <c r="M82" s="89" t="s">
        <v>230</v>
      </c>
      <c r="N82" s="93">
        <v>43007</v>
      </c>
      <c r="O82" s="89">
        <v>8</v>
      </c>
      <c r="P82" s="83" t="s">
        <v>376</v>
      </c>
      <c r="Q82" s="106">
        <v>9.31</v>
      </c>
      <c r="R82" s="104">
        <v>0</v>
      </c>
      <c r="S82" s="104">
        <v>0</v>
      </c>
      <c r="T82" s="104">
        <v>0</v>
      </c>
      <c r="U82" s="104">
        <v>0</v>
      </c>
      <c r="V82" s="17">
        <f t="shared" si="4"/>
        <v>9.31</v>
      </c>
      <c r="W82" s="83">
        <v>4572</v>
      </c>
      <c r="X82" s="83" t="s">
        <v>84</v>
      </c>
      <c r="Y82" s="127" t="s">
        <v>620</v>
      </c>
      <c r="Z82" s="83" t="s">
        <v>84</v>
      </c>
      <c r="AA82" s="83" t="s">
        <v>134</v>
      </c>
      <c r="AB82" s="22" t="s">
        <v>88</v>
      </c>
      <c r="AC82" s="26"/>
    </row>
    <row r="83" spans="1:32" ht="12.75" x14ac:dyDescent="0.2">
      <c r="A83" s="56" t="s">
        <v>46</v>
      </c>
      <c r="B83" s="56" t="s">
        <v>622</v>
      </c>
      <c r="C83" s="21">
        <v>1893215</v>
      </c>
      <c r="D83" s="56" t="s">
        <v>52</v>
      </c>
      <c r="E83" s="56" t="s">
        <v>623</v>
      </c>
      <c r="F83" s="56" t="s">
        <v>56</v>
      </c>
      <c r="G83" s="56" t="s">
        <v>57</v>
      </c>
      <c r="H83" s="56" t="s">
        <v>59</v>
      </c>
      <c r="I83" s="56" t="s">
        <v>61</v>
      </c>
      <c r="J83" s="56" t="s">
        <v>596</v>
      </c>
      <c r="K83" s="56" t="s">
        <v>506</v>
      </c>
      <c r="L83" s="15" t="s">
        <v>104</v>
      </c>
      <c r="M83" s="15" t="s">
        <v>374</v>
      </c>
      <c r="N83" s="66" t="s">
        <v>597</v>
      </c>
      <c r="O83" s="15">
        <v>16</v>
      </c>
      <c r="P83" s="56" t="s">
        <v>376</v>
      </c>
      <c r="Q83" s="16">
        <v>301.14999999999998</v>
      </c>
      <c r="R83" s="23">
        <v>0</v>
      </c>
      <c r="S83" s="23">
        <v>0</v>
      </c>
      <c r="T83" s="116">
        <v>0</v>
      </c>
      <c r="U83" s="23">
        <v>0</v>
      </c>
      <c r="V83" s="17">
        <f t="shared" si="4"/>
        <v>301.14999999999998</v>
      </c>
      <c r="W83" s="56">
        <v>4572</v>
      </c>
      <c r="X83" s="56" t="s">
        <v>84</v>
      </c>
      <c r="Y83" s="24" t="s">
        <v>598</v>
      </c>
      <c r="Z83" s="56" t="s">
        <v>134</v>
      </c>
      <c r="AA83" s="56" t="s">
        <v>134</v>
      </c>
      <c r="AB83" s="56" t="s">
        <v>180</v>
      </c>
      <c r="AC83" s="26"/>
      <c r="AD83" s="4"/>
      <c r="AE83" s="4"/>
      <c r="AF83" s="4"/>
    </row>
    <row r="84" spans="1:32" ht="12.75" x14ac:dyDescent="0.2">
      <c r="A84" s="22" t="s">
        <v>46</v>
      </c>
      <c r="B84" s="22" t="s">
        <v>641</v>
      </c>
      <c r="C84" s="21">
        <v>1741645</v>
      </c>
      <c r="D84" s="22" t="s">
        <v>52</v>
      </c>
      <c r="E84" s="22" t="s">
        <v>244</v>
      </c>
      <c r="F84" s="22" t="s">
        <v>56</v>
      </c>
      <c r="G84" s="22" t="s">
        <v>57</v>
      </c>
      <c r="H84" s="22" t="s">
        <v>59</v>
      </c>
      <c r="I84" s="22" t="s">
        <v>61</v>
      </c>
      <c r="J84" s="22" t="s">
        <v>596</v>
      </c>
      <c r="K84" s="22" t="s">
        <v>506</v>
      </c>
      <c r="L84" s="15" t="s">
        <v>104</v>
      </c>
      <c r="M84" s="15" t="s">
        <v>374</v>
      </c>
      <c r="N84" s="66" t="s">
        <v>597</v>
      </c>
      <c r="O84" s="15">
        <v>16</v>
      </c>
      <c r="P84" s="22" t="s">
        <v>376</v>
      </c>
      <c r="Q84" s="16">
        <v>301.14999999999998</v>
      </c>
      <c r="R84" s="23">
        <v>0</v>
      </c>
      <c r="S84" s="23">
        <v>0</v>
      </c>
      <c r="T84" s="23">
        <v>0</v>
      </c>
      <c r="U84" s="23">
        <v>0</v>
      </c>
      <c r="V84" s="17">
        <f t="shared" ref="V84:V102" si="6">SUM(Q84:U84)</f>
        <v>301.14999999999998</v>
      </c>
      <c r="W84" s="22">
        <v>4572</v>
      </c>
      <c r="X84" s="22" t="s">
        <v>84</v>
      </c>
      <c r="Y84" s="24" t="s">
        <v>598</v>
      </c>
      <c r="Z84" s="22" t="s">
        <v>134</v>
      </c>
      <c r="AA84" s="22" t="s">
        <v>134</v>
      </c>
      <c r="AB84" s="22"/>
      <c r="AC84" s="26"/>
    </row>
    <row r="85" spans="1:32" ht="12.75" x14ac:dyDescent="0.2">
      <c r="A85" s="22" t="s">
        <v>46</v>
      </c>
      <c r="B85" s="22" t="s">
        <v>504</v>
      </c>
      <c r="C85" s="21">
        <v>1678065</v>
      </c>
      <c r="D85" s="22" t="s">
        <v>98</v>
      </c>
      <c r="E85" s="22" t="s">
        <v>131</v>
      </c>
      <c r="F85" s="22" t="s">
        <v>140</v>
      </c>
      <c r="G85" s="22" t="s">
        <v>57</v>
      </c>
      <c r="H85" s="22" t="s">
        <v>59</v>
      </c>
      <c r="I85" s="22" t="s">
        <v>61</v>
      </c>
      <c r="J85" s="22" t="s">
        <v>505</v>
      </c>
      <c r="K85" s="22" t="s">
        <v>506</v>
      </c>
      <c r="L85" s="15" t="s">
        <v>104</v>
      </c>
      <c r="M85" s="15" t="s">
        <v>374</v>
      </c>
      <c r="N85" s="66" t="s">
        <v>507</v>
      </c>
      <c r="O85" s="15">
        <v>12</v>
      </c>
      <c r="P85" s="22" t="s">
        <v>376</v>
      </c>
      <c r="Q85" s="23">
        <v>29</v>
      </c>
      <c r="R85" s="23">
        <v>0</v>
      </c>
      <c r="S85" s="23">
        <v>0</v>
      </c>
      <c r="T85" s="23">
        <v>0</v>
      </c>
      <c r="U85" s="23">
        <v>0</v>
      </c>
      <c r="V85" s="17">
        <f t="shared" si="6"/>
        <v>29</v>
      </c>
      <c r="W85" s="69">
        <v>4572</v>
      </c>
      <c r="X85" s="22" t="s">
        <v>84</v>
      </c>
      <c r="Y85" s="24" t="s">
        <v>508</v>
      </c>
      <c r="Z85" s="22" t="s">
        <v>84</v>
      </c>
      <c r="AA85" s="22" t="s">
        <v>134</v>
      </c>
      <c r="AB85" s="22" t="s">
        <v>88</v>
      </c>
      <c r="AC85" s="26"/>
    </row>
    <row r="86" spans="1:32" ht="12.75" x14ac:dyDescent="0.2">
      <c r="A86" s="22" t="s">
        <v>46</v>
      </c>
      <c r="B86" s="22" t="s">
        <v>624</v>
      </c>
      <c r="C86" s="18">
        <v>2001168</v>
      </c>
      <c r="D86" s="22" t="s">
        <v>98</v>
      </c>
      <c r="E86" s="22" t="s">
        <v>121</v>
      </c>
      <c r="F86" s="22" t="s">
        <v>100</v>
      </c>
      <c r="G86" s="22" t="s">
        <v>57</v>
      </c>
      <c r="H86" s="22" t="s">
        <v>59</v>
      </c>
      <c r="I86" s="22" t="s">
        <v>61</v>
      </c>
      <c r="J86" s="22" t="s">
        <v>619</v>
      </c>
      <c r="K86" s="22" t="s">
        <v>517</v>
      </c>
      <c r="L86" s="15" t="s">
        <v>104</v>
      </c>
      <c r="M86" s="15" t="s">
        <v>230</v>
      </c>
      <c r="N86" s="67">
        <v>43007</v>
      </c>
      <c r="O86" s="15">
        <v>8</v>
      </c>
      <c r="P86" s="22" t="s">
        <v>376</v>
      </c>
      <c r="Q86" s="16">
        <v>9.31</v>
      </c>
      <c r="R86" s="23">
        <v>0</v>
      </c>
      <c r="S86" s="23">
        <v>0</v>
      </c>
      <c r="T86" s="23">
        <v>0</v>
      </c>
      <c r="U86" s="23">
        <v>0</v>
      </c>
      <c r="V86" s="17">
        <f t="shared" si="6"/>
        <v>9.31</v>
      </c>
      <c r="W86" s="22">
        <v>4572</v>
      </c>
      <c r="X86" s="22" t="s">
        <v>84</v>
      </c>
      <c r="Y86" s="24" t="s">
        <v>620</v>
      </c>
      <c r="Z86" s="22" t="s">
        <v>84</v>
      </c>
      <c r="AA86" s="22" t="s">
        <v>134</v>
      </c>
      <c r="AB86" s="22" t="s">
        <v>88</v>
      </c>
      <c r="AC86" s="26"/>
    </row>
    <row r="87" spans="1:32" ht="12.75" x14ac:dyDescent="0.2">
      <c r="A87" s="22" t="s">
        <v>46</v>
      </c>
      <c r="B87" s="22" t="s">
        <v>624</v>
      </c>
      <c r="C87" s="18">
        <v>2001168</v>
      </c>
      <c r="D87" s="22" t="s">
        <v>98</v>
      </c>
      <c r="E87" s="22" t="s">
        <v>121</v>
      </c>
      <c r="F87" s="22" t="s">
        <v>100</v>
      </c>
      <c r="G87" s="22" t="s">
        <v>57</v>
      </c>
      <c r="H87" s="22" t="s">
        <v>59</v>
      </c>
      <c r="I87" s="22" t="s">
        <v>61</v>
      </c>
      <c r="J87" s="22" t="s">
        <v>694</v>
      </c>
      <c r="K87" s="22" t="s">
        <v>517</v>
      </c>
      <c r="L87" s="15" t="s">
        <v>65</v>
      </c>
      <c r="M87" s="15" t="s">
        <v>374</v>
      </c>
      <c r="N87" s="66" t="s">
        <v>695</v>
      </c>
      <c r="O87" s="15">
        <v>20</v>
      </c>
      <c r="P87" s="22" t="s">
        <v>376</v>
      </c>
      <c r="Q87" s="16">
        <v>209.29</v>
      </c>
      <c r="R87" s="23">
        <v>0</v>
      </c>
      <c r="S87" s="23">
        <v>0</v>
      </c>
      <c r="T87" s="23">
        <v>0</v>
      </c>
      <c r="U87" s="23">
        <v>0</v>
      </c>
      <c r="V87" s="17">
        <f t="shared" si="6"/>
        <v>209.29</v>
      </c>
      <c r="W87" s="22">
        <v>4572</v>
      </c>
      <c r="X87" s="22" t="s">
        <v>84</v>
      </c>
      <c r="Y87" s="24" t="s">
        <v>696</v>
      </c>
      <c r="Z87" s="22" t="s">
        <v>134</v>
      </c>
      <c r="AA87" s="22" t="s">
        <v>134</v>
      </c>
      <c r="AB87" s="22" t="s">
        <v>88</v>
      </c>
      <c r="AC87" s="26"/>
    </row>
    <row r="88" spans="1:32" ht="12.75" x14ac:dyDescent="0.2">
      <c r="A88" s="22" t="s">
        <v>46</v>
      </c>
      <c r="B88" s="22" t="s">
        <v>625</v>
      </c>
      <c r="C88" s="18">
        <v>1897648</v>
      </c>
      <c r="D88" s="22" t="s">
        <v>98</v>
      </c>
      <c r="E88" s="22" t="s">
        <v>131</v>
      </c>
      <c r="F88" s="22" t="s">
        <v>279</v>
      </c>
      <c r="G88" s="22" t="s">
        <v>57</v>
      </c>
      <c r="H88" s="22" t="s">
        <v>59</v>
      </c>
      <c r="I88" s="22" t="s">
        <v>61</v>
      </c>
      <c r="J88" s="22" t="s">
        <v>619</v>
      </c>
      <c r="K88" s="22" t="s">
        <v>517</v>
      </c>
      <c r="L88" s="15" t="s">
        <v>104</v>
      </c>
      <c r="M88" s="15" t="s">
        <v>230</v>
      </c>
      <c r="N88" s="67">
        <v>43007</v>
      </c>
      <c r="O88" s="15">
        <v>8</v>
      </c>
      <c r="P88" s="22" t="s">
        <v>376</v>
      </c>
      <c r="Q88" s="16">
        <v>9.31</v>
      </c>
      <c r="R88" s="23">
        <v>0</v>
      </c>
      <c r="S88" s="23">
        <v>0</v>
      </c>
      <c r="T88" s="23">
        <v>0</v>
      </c>
      <c r="U88" s="23">
        <v>0</v>
      </c>
      <c r="V88" s="17">
        <f t="shared" si="6"/>
        <v>9.31</v>
      </c>
      <c r="W88" s="22">
        <v>4572</v>
      </c>
      <c r="X88" s="22" t="s">
        <v>84</v>
      </c>
      <c r="Y88" s="24" t="s">
        <v>620</v>
      </c>
      <c r="Z88" s="22" t="s">
        <v>84</v>
      </c>
      <c r="AA88" s="22" t="s">
        <v>134</v>
      </c>
      <c r="AB88" s="22" t="s">
        <v>88</v>
      </c>
      <c r="AC88" s="26"/>
    </row>
    <row r="89" spans="1:32" ht="12.75" x14ac:dyDescent="0.2">
      <c r="A89" s="22" t="s">
        <v>46</v>
      </c>
      <c r="B89" s="22" t="s">
        <v>285</v>
      </c>
      <c r="C89" s="21">
        <v>1869715</v>
      </c>
      <c r="D89" s="22" t="s">
        <v>98</v>
      </c>
      <c r="E89" s="22" t="s">
        <v>131</v>
      </c>
      <c r="F89" s="22" t="s">
        <v>140</v>
      </c>
      <c r="G89" s="22" t="s">
        <v>286</v>
      </c>
      <c r="H89" s="22" t="s">
        <v>190</v>
      </c>
      <c r="I89" s="22" t="s">
        <v>61</v>
      </c>
      <c r="J89" s="22" t="s">
        <v>287</v>
      </c>
      <c r="K89" s="22" t="s">
        <v>229</v>
      </c>
      <c r="L89" s="15" t="s">
        <v>65</v>
      </c>
      <c r="M89" s="15" t="s">
        <v>216</v>
      </c>
      <c r="N89" s="22" t="s">
        <v>288</v>
      </c>
      <c r="O89" s="15">
        <v>360</v>
      </c>
      <c r="P89" s="22" t="s">
        <v>70</v>
      </c>
      <c r="Q89" s="23">
        <v>0</v>
      </c>
      <c r="R89" s="23">
        <v>0</v>
      </c>
      <c r="S89" s="23">
        <v>0</v>
      </c>
      <c r="T89" s="23">
        <v>0</v>
      </c>
      <c r="U89" s="73">
        <v>2592</v>
      </c>
      <c r="V89" s="17">
        <f t="shared" si="6"/>
        <v>2592</v>
      </c>
      <c r="W89" s="22">
        <v>4572</v>
      </c>
      <c r="X89" s="22" t="s">
        <v>84</v>
      </c>
      <c r="Y89" s="24" t="s">
        <v>289</v>
      </c>
      <c r="Z89" s="22" t="s">
        <v>134</v>
      </c>
      <c r="AA89" s="22" t="s">
        <v>134</v>
      </c>
      <c r="AB89" s="22" t="s">
        <v>180</v>
      </c>
      <c r="AC89" s="26"/>
    </row>
    <row r="90" spans="1:32" ht="12.75" x14ac:dyDescent="0.2">
      <c r="A90" s="22" t="s">
        <v>46</v>
      </c>
      <c r="B90" s="15" t="s">
        <v>285</v>
      </c>
      <c r="C90" s="21">
        <v>1869715</v>
      </c>
      <c r="D90" s="22" t="s">
        <v>98</v>
      </c>
      <c r="E90" s="22" t="s">
        <v>131</v>
      </c>
      <c r="F90" s="22" t="s">
        <v>140</v>
      </c>
      <c r="G90" s="22" t="s">
        <v>57</v>
      </c>
      <c r="H90" s="22" t="s">
        <v>59</v>
      </c>
      <c r="I90" s="22" t="s">
        <v>61</v>
      </c>
      <c r="J90" s="22" t="s">
        <v>505</v>
      </c>
      <c r="K90" s="22" t="s">
        <v>506</v>
      </c>
      <c r="L90" s="15" t="s">
        <v>104</v>
      </c>
      <c r="M90" s="15" t="s">
        <v>374</v>
      </c>
      <c r="N90" s="66" t="s">
        <v>507</v>
      </c>
      <c r="O90" s="15">
        <v>12</v>
      </c>
      <c r="P90" s="22" t="s">
        <v>376</v>
      </c>
      <c r="Q90" s="23">
        <v>29</v>
      </c>
      <c r="R90" s="23">
        <v>0</v>
      </c>
      <c r="S90" s="23">
        <v>0</v>
      </c>
      <c r="T90" s="23">
        <v>0</v>
      </c>
      <c r="U90" s="23">
        <v>0</v>
      </c>
      <c r="V90" s="17">
        <f t="shared" si="6"/>
        <v>29</v>
      </c>
      <c r="W90" s="22">
        <v>4572</v>
      </c>
      <c r="X90" s="22" t="s">
        <v>84</v>
      </c>
      <c r="Y90" s="24" t="s">
        <v>508</v>
      </c>
      <c r="Z90" s="22" t="s">
        <v>84</v>
      </c>
      <c r="AA90" s="22" t="s">
        <v>134</v>
      </c>
      <c r="AB90" s="22" t="s">
        <v>88</v>
      </c>
      <c r="AC90" s="26"/>
    </row>
    <row r="91" spans="1:32" ht="12.75" x14ac:dyDescent="0.2">
      <c r="A91" s="22" t="s">
        <v>46</v>
      </c>
      <c r="B91" s="22" t="s">
        <v>233</v>
      </c>
      <c r="C91" s="21">
        <v>1827003</v>
      </c>
      <c r="D91" s="22" t="s">
        <v>98</v>
      </c>
      <c r="E91" s="22" t="s">
        <v>131</v>
      </c>
      <c r="F91" s="22" t="s">
        <v>100</v>
      </c>
      <c r="G91" s="22" t="s">
        <v>174</v>
      </c>
      <c r="H91" s="22" t="s">
        <v>142</v>
      </c>
      <c r="I91" s="22" t="s">
        <v>61</v>
      </c>
      <c r="J91" s="22" t="s">
        <v>234</v>
      </c>
      <c r="K91" s="22" t="s">
        <v>235</v>
      </c>
      <c r="L91" s="15" t="s">
        <v>104</v>
      </c>
      <c r="M91" s="15" t="s">
        <v>145</v>
      </c>
      <c r="N91" s="22" t="s">
        <v>236</v>
      </c>
      <c r="O91" s="25"/>
      <c r="P91" s="22" t="s">
        <v>70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17">
        <f t="shared" si="6"/>
        <v>0</v>
      </c>
      <c r="W91" s="22" t="s">
        <v>131</v>
      </c>
      <c r="X91" s="22" t="s">
        <v>84</v>
      </c>
      <c r="Y91" s="24" t="s">
        <v>237</v>
      </c>
      <c r="Z91" s="26"/>
      <c r="AA91" s="22" t="s">
        <v>134</v>
      </c>
      <c r="AB91" s="22" t="s">
        <v>180</v>
      </c>
      <c r="AC91" s="56" t="s">
        <v>238</v>
      </c>
    </row>
    <row r="92" spans="1:32" ht="12.75" x14ac:dyDescent="0.2">
      <c r="A92" s="22" t="s">
        <v>46</v>
      </c>
      <c r="B92" s="22" t="s">
        <v>432</v>
      </c>
      <c r="C92" s="21">
        <v>2026311</v>
      </c>
      <c r="D92" s="22" t="s">
        <v>98</v>
      </c>
      <c r="E92" s="22" t="s">
        <v>131</v>
      </c>
      <c r="F92" s="22" t="s">
        <v>150</v>
      </c>
      <c r="G92" s="22" t="s">
        <v>286</v>
      </c>
      <c r="H92" s="22" t="s">
        <v>190</v>
      </c>
      <c r="I92" s="22" t="s">
        <v>152</v>
      </c>
      <c r="J92" s="22" t="s">
        <v>433</v>
      </c>
      <c r="K92" s="22" t="s">
        <v>434</v>
      </c>
      <c r="L92" s="15" t="s">
        <v>65</v>
      </c>
      <c r="M92" s="15" t="s">
        <v>145</v>
      </c>
      <c r="N92" s="56" t="s">
        <v>435</v>
      </c>
      <c r="O92" s="25"/>
      <c r="P92" s="22" t="s">
        <v>70</v>
      </c>
      <c r="Q92" s="23">
        <v>0</v>
      </c>
      <c r="R92" s="23">
        <v>0</v>
      </c>
      <c r="S92" s="23">
        <v>0</v>
      </c>
      <c r="T92" s="23">
        <v>0</v>
      </c>
      <c r="U92" s="73">
        <v>2079</v>
      </c>
      <c r="V92" s="17">
        <f t="shared" si="6"/>
        <v>2079</v>
      </c>
      <c r="W92" s="22">
        <v>4572</v>
      </c>
      <c r="X92" s="22" t="s">
        <v>84</v>
      </c>
      <c r="Y92" s="24" t="s">
        <v>436</v>
      </c>
      <c r="Z92" s="22" t="s">
        <v>134</v>
      </c>
      <c r="AA92" s="22" t="s">
        <v>134</v>
      </c>
      <c r="AB92" s="22" t="s">
        <v>180</v>
      </c>
      <c r="AC92" s="26"/>
    </row>
    <row r="93" spans="1:32" ht="12.75" x14ac:dyDescent="0.2">
      <c r="A93" s="22" t="s">
        <v>46</v>
      </c>
      <c r="B93" s="56" t="s">
        <v>432</v>
      </c>
      <c r="C93" s="21">
        <v>2026311</v>
      </c>
      <c r="D93" s="22" t="s">
        <v>98</v>
      </c>
      <c r="E93" s="22" t="s">
        <v>131</v>
      </c>
      <c r="F93" s="22" t="s">
        <v>150</v>
      </c>
      <c r="G93" s="22" t="s">
        <v>57</v>
      </c>
      <c r="H93" s="22" t="s">
        <v>59</v>
      </c>
      <c r="I93" s="22" t="s">
        <v>61</v>
      </c>
      <c r="J93" s="22" t="s">
        <v>733</v>
      </c>
      <c r="K93" s="22" t="s">
        <v>517</v>
      </c>
      <c r="L93" s="15" t="s">
        <v>104</v>
      </c>
      <c r="M93" s="15" t="s">
        <v>374</v>
      </c>
      <c r="N93" s="68">
        <v>43053</v>
      </c>
      <c r="O93" s="15">
        <v>6</v>
      </c>
      <c r="P93" s="22" t="s">
        <v>376</v>
      </c>
      <c r="Q93" s="16">
        <v>41</v>
      </c>
      <c r="R93" s="23">
        <v>0</v>
      </c>
      <c r="S93" s="23">
        <v>0</v>
      </c>
      <c r="T93" s="23">
        <v>0</v>
      </c>
      <c r="U93" s="23">
        <v>0</v>
      </c>
      <c r="V93" s="17">
        <f t="shared" si="6"/>
        <v>41</v>
      </c>
      <c r="W93" s="22">
        <v>4572</v>
      </c>
      <c r="X93" s="22" t="s">
        <v>84</v>
      </c>
      <c r="Y93" s="24" t="s">
        <v>734</v>
      </c>
      <c r="Z93" s="22" t="s">
        <v>134</v>
      </c>
      <c r="AA93" s="22" t="s">
        <v>134</v>
      </c>
      <c r="AB93" s="22" t="s">
        <v>88</v>
      </c>
      <c r="AC93" s="56" t="s">
        <v>735</v>
      </c>
    </row>
    <row r="94" spans="1:32" ht="12.75" x14ac:dyDescent="0.2">
      <c r="A94" s="22" t="s">
        <v>46</v>
      </c>
      <c r="B94" s="56" t="s">
        <v>389</v>
      </c>
      <c r="C94" s="21">
        <v>1730981</v>
      </c>
      <c r="D94" s="22" t="s">
        <v>98</v>
      </c>
      <c r="E94" s="22" t="s">
        <v>131</v>
      </c>
      <c r="F94" s="56" t="s">
        <v>167</v>
      </c>
      <c r="G94" s="22" t="s">
        <v>57</v>
      </c>
      <c r="H94" s="22" t="s">
        <v>59</v>
      </c>
      <c r="I94" s="22" t="s">
        <v>61</v>
      </c>
      <c r="J94" s="22" t="s">
        <v>372</v>
      </c>
      <c r="K94" s="22" t="s">
        <v>373</v>
      </c>
      <c r="L94" s="15" t="s">
        <v>104</v>
      </c>
      <c r="M94" s="15" t="s">
        <v>374</v>
      </c>
      <c r="N94" s="66" t="s">
        <v>375</v>
      </c>
      <c r="O94" s="15">
        <v>30</v>
      </c>
      <c r="P94" s="22" t="s">
        <v>376</v>
      </c>
      <c r="Q94" s="23">
        <v>270</v>
      </c>
      <c r="R94" s="23">
        <v>0</v>
      </c>
      <c r="S94" s="23">
        <v>0</v>
      </c>
      <c r="T94" s="23">
        <v>0</v>
      </c>
      <c r="U94" s="23">
        <v>0</v>
      </c>
      <c r="V94" s="17">
        <f t="shared" si="6"/>
        <v>270</v>
      </c>
      <c r="W94" s="22">
        <v>4572</v>
      </c>
      <c r="X94" s="22" t="s">
        <v>84</v>
      </c>
      <c r="Y94" s="24" t="s">
        <v>377</v>
      </c>
      <c r="Z94" s="22" t="s">
        <v>84</v>
      </c>
      <c r="AA94" s="22" t="s">
        <v>134</v>
      </c>
      <c r="AB94" s="22" t="s">
        <v>88</v>
      </c>
      <c r="AC94" s="56" t="s">
        <v>89</v>
      </c>
    </row>
    <row r="95" spans="1:32" ht="12.75" x14ac:dyDescent="0.2">
      <c r="A95" s="56" t="s">
        <v>46</v>
      </c>
      <c r="B95" s="56" t="s">
        <v>389</v>
      </c>
      <c r="C95" s="21">
        <v>1730981</v>
      </c>
      <c r="D95" s="56" t="s">
        <v>98</v>
      </c>
      <c r="E95" s="56" t="s">
        <v>131</v>
      </c>
      <c r="F95" s="56" t="s">
        <v>167</v>
      </c>
      <c r="G95" s="56" t="s">
        <v>57</v>
      </c>
      <c r="H95" s="56" t="s">
        <v>59</v>
      </c>
      <c r="I95" s="56" t="s">
        <v>61</v>
      </c>
      <c r="J95" s="56" t="s">
        <v>391</v>
      </c>
      <c r="K95" s="56" t="s">
        <v>373</v>
      </c>
      <c r="L95" s="15" t="s">
        <v>104</v>
      </c>
      <c r="M95" s="15" t="s">
        <v>374</v>
      </c>
      <c r="N95" s="66" t="s">
        <v>392</v>
      </c>
      <c r="O95" s="15">
        <v>30</v>
      </c>
      <c r="P95" s="56" t="s">
        <v>376</v>
      </c>
      <c r="Q95" s="23">
        <v>205.38</v>
      </c>
      <c r="R95" s="23">
        <v>0</v>
      </c>
      <c r="S95" s="23">
        <v>0</v>
      </c>
      <c r="T95" s="23">
        <v>0</v>
      </c>
      <c r="U95" s="23">
        <v>0</v>
      </c>
      <c r="V95" s="17">
        <f t="shared" si="6"/>
        <v>205.38</v>
      </c>
      <c r="W95" s="56">
        <v>4572</v>
      </c>
      <c r="X95" s="56" t="s">
        <v>84</v>
      </c>
      <c r="Y95" s="24" t="s">
        <v>393</v>
      </c>
      <c r="Z95" s="56" t="s">
        <v>84</v>
      </c>
      <c r="AA95" s="56" t="s">
        <v>134</v>
      </c>
      <c r="AB95" s="56" t="s">
        <v>88</v>
      </c>
      <c r="AC95" s="26"/>
      <c r="AD95" s="4"/>
      <c r="AE95" s="4"/>
      <c r="AF95" s="4"/>
    </row>
    <row r="96" spans="1:32" ht="12.75" x14ac:dyDescent="0.2">
      <c r="A96" s="22" t="s">
        <v>46</v>
      </c>
      <c r="B96" s="22" t="s">
        <v>626</v>
      </c>
      <c r="C96" s="18">
        <v>2809800</v>
      </c>
      <c r="D96" s="22" t="s">
        <v>98</v>
      </c>
      <c r="E96" s="22" t="s">
        <v>131</v>
      </c>
      <c r="F96" s="22" t="s">
        <v>279</v>
      </c>
      <c r="G96" s="56" t="s">
        <v>57</v>
      </c>
      <c r="H96" s="83" t="s">
        <v>59</v>
      </c>
      <c r="I96" s="83" t="s">
        <v>61</v>
      </c>
      <c r="J96" s="22" t="s">
        <v>619</v>
      </c>
      <c r="K96" s="22" t="s">
        <v>517</v>
      </c>
      <c r="L96" s="15" t="s">
        <v>104</v>
      </c>
      <c r="M96" s="15" t="s">
        <v>230</v>
      </c>
      <c r="N96" s="67">
        <v>43007</v>
      </c>
      <c r="O96" s="15">
        <v>8</v>
      </c>
      <c r="P96" s="22" t="s">
        <v>376</v>
      </c>
      <c r="Q96" s="16">
        <v>9.31</v>
      </c>
      <c r="R96" s="23">
        <v>0</v>
      </c>
      <c r="S96" s="23">
        <v>0</v>
      </c>
      <c r="T96" s="23">
        <v>0</v>
      </c>
      <c r="U96" s="23">
        <v>0</v>
      </c>
      <c r="V96" s="17">
        <f t="shared" si="6"/>
        <v>9.31</v>
      </c>
      <c r="W96" s="22">
        <v>4572</v>
      </c>
      <c r="X96" s="22" t="s">
        <v>84</v>
      </c>
      <c r="Y96" s="24" t="s">
        <v>620</v>
      </c>
      <c r="Z96" s="22" t="s">
        <v>84</v>
      </c>
      <c r="AA96" s="22" t="s">
        <v>134</v>
      </c>
      <c r="AB96" s="22" t="s">
        <v>88</v>
      </c>
      <c r="AC96" s="26"/>
    </row>
    <row r="97" spans="1:32" ht="12.75" x14ac:dyDescent="0.2">
      <c r="A97" s="22" t="s">
        <v>46</v>
      </c>
      <c r="B97" s="22" t="s">
        <v>626</v>
      </c>
      <c r="C97" s="18">
        <v>2809800</v>
      </c>
      <c r="D97" s="22" t="s">
        <v>98</v>
      </c>
      <c r="E97" s="22" t="s">
        <v>131</v>
      </c>
      <c r="F97" s="22" t="s">
        <v>279</v>
      </c>
      <c r="G97" s="22" t="s">
        <v>57</v>
      </c>
      <c r="H97" s="22" t="s">
        <v>59</v>
      </c>
      <c r="I97" s="22" t="s">
        <v>61</v>
      </c>
      <c r="J97" s="22" t="s">
        <v>694</v>
      </c>
      <c r="K97" s="22" t="s">
        <v>517</v>
      </c>
      <c r="L97" s="15" t="s">
        <v>65</v>
      </c>
      <c r="M97" s="15" t="s">
        <v>374</v>
      </c>
      <c r="N97" s="66" t="s">
        <v>695</v>
      </c>
      <c r="O97" s="15">
        <v>20</v>
      </c>
      <c r="P97" s="22" t="s">
        <v>376</v>
      </c>
      <c r="Q97" s="16">
        <v>209.29</v>
      </c>
      <c r="R97" s="23">
        <v>0</v>
      </c>
      <c r="S97" s="23">
        <v>0</v>
      </c>
      <c r="T97" s="23">
        <v>0</v>
      </c>
      <c r="U97" s="23">
        <v>0</v>
      </c>
      <c r="V97" s="17">
        <f t="shared" si="6"/>
        <v>209.29</v>
      </c>
      <c r="W97" s="22">
        <v>4572</v>
      </c>
      <c r="X97" s="22" t="s">
        <v>84</v>
      </c>
      <c r="Y97" s="24" t="s">
        <v>696</v>
      </c>
      <c r="Z97" s="22" t="s">
        <v>134</v>
      </c>
      <c r="AA97" s="22" t="s">
        <v>134</v>
      </c>
      <c r="AB97" s="22" t="s">
        <v>88</v>
      </c>
      <c r="AC97" s="26"/>
    </row>
    <row r="98" spans="1:32" ht="12.75" x14ac:dyDescent="0.2">
      <c r="A98" s="22" t="s">
        <v>46</v>
      </c>
      <c r="B98" s="22" t="s">
        <v>627</v>
      </c>
      <c r="C98" s="18">
        <v>1611511</v>
      </c>
      <c r="D98" s="22" t="s">
        <v>98</v>
      </c>
      <c r="E98" s="22" t="s">
        <v>244</v>
      </c>
      <c r="F98" s="22" t="s">
        <v>140</v>
      </c>
      <c r="G98" s="22" t="s">
        <v>57</v>
      </c>
      <c r="H98" s="22" t="s">
        <v>59</v>
      </c>
      <c r="I98" s="22" t="s">
        <v>61</v>
      </c>
      <c r="J98" s="22" t="s">
        <v>619</v>
      </c>
      <c r="K98" s="22" t="s">
        <v>517</v>
      </c>
      <c r="L98" s="15" t="s">
        <v>104</v>
      </c>
      <c r="M98" s="15" t="s">
        <v>230</v>
      </c>
      <c r="N98" s="67">
        <v>43007</v>
      </c>
      <c r="O98" s="15">
        <v>8</v>
      </c>
      <c r="P98" s="22" t="s">
        <v>376</v>
      </c>
      <c r="Q98" s="16">
        <v>9.31</v>
      </c>
      <c r="R98" s="23">
        <v>0</v>
      </c>
      <c r="S98" s="23">
        <v>0</v>
      </c>
      <c r="T98" s="23">
        <v>0</v>
      </c>
      <c r="U98" s="23">
        <v>0</v>
      </c>
      <c r="V98" s="17">
        <f t="shared" si="6"/>
        <v>9.31</v>
      </c>
      <c r="W98" s="22">
        <v>4572</v>
      </c>
      <c r="X98" s="22" t="s">
        <v>84</v>
      </c>
      <c r="Y98" s="24" t="s">
        <v>620</v>
      </c>
      <c r="Z98" s="22" t="s">
        <v>84</v>
      </c>
      <c r="AA98" s="22" t="s">
        <v>134</v>
      </c>
      <c r="AB98" s="22" t="s">
        <v>88</v>
      </c>
      <c r="AC98" s="26"/>
    </row>
    <row r="99" spans="1:32" ht="12.75" x14ac:dyDescent="0.2">
      <c r="A99" s="22" t="s">
        <v>46</v>
      </c>
      <c r="B99" s="22" t="s">
        <v>627</v>
      </c>
      <c r="C99" s="21">
        <v>1611511</v>
      </c>
      <c r="D99" s="22" t="s">
        <v>52</v>
      </c>
      <c r="E99" s="22" t="s">
        <v>244</v>
      </c>
      <c r="F99" s="22" t="s">
        <v>140</v>
      </c>
      <c r="G99" s="22" t="s">
        <v>57</v>
      </c>
      <c r="H99" s="22" t="s">
        <v>59</v>
      </c>
      <c r="I99" s="22" t="s">
        <v>61</v>
      </c>
      <c r="J99" s="22" t="s">
        <v>596</v>
      </c>
      <c r="K99" s="22" t="s">
        <v>506</v>
      </c>
      <c r="L99" s="15" t="s">
        <v>104</v>
      </c>
      <c r="M99" s="15" t="s">
        <v>374</v>
      </c>
      <c r="N99" s="66" t="s">
        <v>597</v>
      </c>
      <c r="O99" s="15">
        <v>16</v>
      </c>
      <c r="P99" s="22" t="s">
        <v>376</v>
      </c>
      <c r="Q99" s="16">
        <v>301.14999999999998</v>
      </c>
      <c r="R99" s="23">
        <v>0</v>
      </c>
      <c r="S99" s="23">
        <v>0</v>
      </c>
      <c r="T99" s="23">
        <v>0</v>
      </c>
      <c r="U99" s="23">
        <v>0</v>
      </c>
      <c r="V99" s="17">
        <f t="shared" si="6"/>
        <v>301.14999999999998</v>
      </c>
      <c r="W99" s="22">
        <v>4572</v>
      </c>
      <c r="X99" s="22" t="s">
        <v>84</v>
      </c>
      <c r="Y99" s="24" t="s">
        <v>598</v>
      </c>
      <c r="Z99" s="22" t="s">
        <v>134</v>
      </c>
      <c r="AA99" s="22" t="s">
        <v>134</v>
      </c>
      <c r="AB99" s="22"/>
      <c r="AC99" s="26"/>
    </row>
    <row r="100" spans="1:32" s="159" customFormat="1" ht="12.75" x14ac:dyDescent="0.2">
      <c r="A100" s="69" t="s">
        <v>46</v>
      </c>
      <c r="B100" s="69" t="s">
        <v>779</v>
      </c>
      <c r="C100" s="190">
        <v>358136</v>
      </c>
      <c r="D100" s="69" t="s">
        <v>98</v>
      </c>
      <c r="E100" s="69" t="s">
        <v>131</v>
      </c>
      <c r="F100" s="69" t="s">
        <v>122</v>
      </c>
      <c r="G100" s="69" t="s">
        <v>174</v>
      </c>
      <c r="H100" s="69" t="s">
        <v>142</v>
      </c>
      <c r="I100" s="69" t="s">
        <v>415</v>
      </c>
      <c r="J100" s="69" t="s">
        <v>802</v>
      </c>
      <c r="K100" s="69" t="s">
        <v>803</v>
      </c>
      <c r="L100" s="69" t="s">
        <v>104</v>
      </c>
      <c r="M100" s="69" t="s">
        <v>145</v>
      </c>
      <c r="N100" s="186" t="s">
        <v>778</v>
      </c>
      <c r="O100" s="69"/>
      <c r="P100" s="69" t="s">
        <v>70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158">
        <f t="shared" si="6"/>
        <v>0</v>
      </c>
      <c r="W100" s="69" t="s">
        <v>131</v>
      </c>
      <c r="X100" s="69" t="s">
        <v>419</v>
      </c>
      <c r="Y100" s="187" t="s">
        <v>780</v>
      </c>
      <c r="Z100" s="69"/>
      <c r="AA100" s="69" t="s">
        <v>134</v>
      </c>
      <c r="AB100" s="69" t="s">
        <v>180</v>
      </c>
      <c r="AC100" s="70" t="s">
        <v>781</v>
      </c>
    </row>
    <row r="101" spans="1:32" ht="12.75" x14ac:dyDescent="0.2">
      <c r="A101" s="22" t="s">
        <v>46</v>
      </c>
      <c r="B101" s="22" t="s">
        <v>470</v>
      </c>
      <c r="C101" s="21">
        <v>2263556</v>
      </c>
      <c r="D101" s="22" t="s">
        <v>98</v>
      </c>
      <c r="E101" s="22" t="s">
        <v>131</v>
      </c>
      <c r="F101" s="22" t="s">
        <v>100</v>
      </c>
      <c r="G101" s="22" t="s">
        <v>57</v>
      </c>
      <c r="H101" s="22" t="s">
        <v>59</v>
      </c>
      <c r="I101" s="22" t="s">
        <v>61</v>
      </c>
      <c r="J101" s="22" t="s">
        <v>467</v>
      </c>
      <c r="K101" s="22" t="s">
        <v>373</v>
      </c>
      <c r="L101" s="15" t="s">
        <v>104</v>
      </c>
      <c r="M101" s="15" t="s">
        <v>374</v>
      </c>
      <c r="N101" s="66" t="s">
        <v>468</v>
      </c>
      <c r="O101" s="15">
        <v>16</v>
      </c>
      <c r="P101" s="22" t="s">
        <v>376</v>
      </c>
      <c r="Q101" s="23">
        <v>148.18</v>
      </c>
      <c r="R101" s="23">
        <v>0</v>
      </c>
      <c r="S101" s="23">
        <v>0</v>
      </c>
      <c r="T101" s="23">
        <v>0</v>
      </c>
      <c r="U101" s="23">
        <v>0</v>
      </c>
      <c r="V101" s="17">
        <f t="shared" si="6"/>
        <v>148.18</v>
      </c>
      <c r="W101" s="22">
        <v>4572</v>
      </c>
      <c r="X101" s="22" t="s">
        <v>84</v>
      </c>
      <c r="Y101" s="24" t="s">
        <v>393</v>
      </c>
      <c r="Z101" s="22" t="s">
        <v>84</v>
      </c>
      <c r="AA101" s="22" t="s">
        <v>134</v>
      </c>
      <c r="AB101" s="22" t="s">
        <v>88</v>
      </c>
      <c r="AC101" s="26"/>
    </row>
    <row r="102" spans="1:32" ht="12.75" x14ac:dyDescent="0.2">
      <c r="A102" s="22" t="s">
        <v>46</v>
      </c>
      <c r="B102" s="22" t="s">
        <v>301</v>
      </c>
      <c r="C102" s="21">
        <v>2259882</v>
      </c>
      <c r="D102" s="22" t="s">
        <v>98</v>
      </c>
      <c r="E102" s="22" t="s">
        <v>131</v>
      </c>
      <c r="F102" s="22" t="s">
        <v>122</v>
      </c>
      <c r="G102" s="22" t="s">
        <v>286</v>
      </c>
      <c r="H102" s="22" t="s">
        <v>302</v>
      </c>
      <c r="I102" s="22" t="s">
        <v>152</v>
      </c>
      <c r="J102" s="22" t="s">
        <v>303</v>
      </c>
      <c r="K102" s="22" t="s">
        <v>304</v>
      </c>
      <c r="L102" s="15" t="s">
        <v>65</v>
      </c>
      <c r="M102" s="15" t="s">
        <v>305</v>
      </c>
      <c r="N102" s="56" t="s">
        <v>306</v>
      </c>
      <c r="O102" s="25"/>
      <c r="P102" s="22" t="s">
        <v>70</v>
      </c>
      <c r="Q102" s="23">
        <v>0</v>
      </c>
      <c r="R102" s="23">
        <v>0</v>
      </c>
      <c r="S102" s="23">
        <v>0</v>
      </c>
      <c r="T102" s="23">
        <v>0</v>
      </c>
      <c r="U102" s="73">
        <v>2484.92</v>
      </c>
      <c r="V102" s="17">
        <f t="shared" si="6"/>
        <v>2484.92</v>
      </c>
      <c r="W102" s="22">
        <v>4572</v>
      </c>
      <c r="X102" s="22" t="s">
        <v>84</v>
      </c>
      <c r="Y102" s="24" t="s">
        <v>307</v>
      </c>
      <c r="Z102" s="22" t="s">
        <v>134</v>
      </c>
      <c r="AA102" s="22" t="s">
        <v>134</v>
      </c>
      <c r="AB102" s="22" t="s">
        <v>180</v>
      </c>
      <c r="AC102" s="26"/>
    </row>
    <row r="103" spans="1:32" ht="12.75" x14ac:dyDescent="0.2">
      <c r="A103" s="22" t="s">
        <v>46</v>
      </c>
      <c r="B103" s="22" t="s">
        <v>301</v>
      </c>
      <c r="C103" s="21">
        <v>2259882</v>
      </c>
      <c r="D103" s="22" t="s">
        <v>98</v>
      </c>
      <c r="E103" s="22" t="s">
        <v>131</v>
      </c>
      <c r="F103" s="22" t="s">
        <v>122</v>
      </c>
      <c r="G103" s="81" t="s">
        <v>57</v>
      </c>
      <c r="H103" s="81" t="s">
        <v>59</v>
      </c>
      <c r="I103" s="69" t="s">
        <v>152</v>
      </c>
      <c r="J103" s="69" t="s">
        <v>768</v>
      </c>
      <c r="K103" s="69" t="s">
        <v>517</v>
      </c>
      <c r="L103" s="25" t="s">
        <v>104</v>
      </c>
      <c r="M103" s="25" t="s">
        <v>134</v>
      </c>
      <c r="N103" s="96">
        <v>2017</v>
      </c>
      <c r="O103" s="25">
        <v>30</v>
      </c>
      <c r="P103" s="96" t="s">
        <v>70</v>
      </c>
      <c r="Q103" s="109">
        <v>0</v>
      </c>
      <c r="R103" s="109">
        <v>0</v>
      </c>
      <c r="S103" s="109">
        <v>0</v>
      </c>
      <c r="T103" s="109">
        <v>0</v>
      </c>
      <c r="U103" s="109">
        <v>0</v>
      </c>
      <c r="V103" s="109">
        <v>0</v>
      </c>
      <c r="W103" s="124" t="s">
        <v>131</v>
      </c>
      <c r="X103" s="2" t="s">
        <v>419</v>
      </c>
      <c r="Y103" s="96" t="s">
        <v>763</v>
      </c>
      <c r="Z103" s="96" t="s">
        <v>134</v>
      </c>
      <c r="AA103" s="22" t="s">
        <v>134</v>
      </c>
      <c r="AB103" s="22" t="s">
        <v>88</v>
      </c>
      <c r="AC103" s="96" t="s">
        <v>764</v>
      </c>
    </row>
    <row r="104" spans="1:32" ht="12.75" x14ac:dyDescent="0.2">
      <c r="A104" s="22" t="s">
        <v>46</v>
      </c>
      <c r="B104" s="22" t="s">
        <v>243</v>
      </c>
      <c r="C104" s="21">
        <v>1827121</v>
      </c>
      <c r="D104" s="22" t="s">
        <v>98</v>
      </c>
      <c r="E104" s="22" t="s">
        <v>244</v>
      </c>
      <c r="F104" s="22" t="s">
        <v>167</v>
      </c>
      <c r="G104" s="22" t="s">
        <v>57</v>
      </c>
      <c r="H104" s="22" t="s">
        <v>59</v>
      </c>
      <c r="I104" s="22" t="s">
        <v>61</v>
      </c>
      <c r="J104" s="22" t="s">
        <v>239</v>
      </c>
      <c r="K104" s="22" t="s">
        <v>240</v>
      </c>
      <c r="L104" s="15" t="s">
        <v>104</v>
      </c>
      <c r="M104" s="15" t="s">
        <v>145</v>
      </c>
      <c r="N104" s="67">
        <v>42860</v>
      </c>
      <c r="O104" s="15">
        <v>6</v>
      </c>
      <c r="P104" s="22" t="s">
        <v>70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17">
        <f t="shared" ref="V104:V135" si="7">SUM(Q104:U104)</f>
        <v>0</v>
      </c>
      <c r="W104" s="22" t="s">
        <v>131</v>
      </c>
      <c r="X104" s="22" t="s">
        <v>157</v>
      </c>
      <c r="Y104" s="24" t="s">
        <v>241</v>
      </c>
      <c r="Z104" s="22" t="s">
        <v>84</v>
      </c>
      <c r="AA104" s="22" t="s">
        <v>134</v>
      </c>
      <c r="AB104" s="22" t="s">
        <v>88</v>
      </c>
      <c r="AC104" s="56" t="s">
        <v>242</v>
      </c>
    </row>
    <row r="105" spans="1:32" ht="12.75" x14ac:dyDescent="0.2">
      <c r="A105" s="56" t="s">
        <v>46</v>
      </c>
      <c r="B105" s="56" t="s">
        <v>243</v>
      </c>
      <c r="C105" s="21">
        <v>1827121</v>
      </c>
      <c r="D105" s="56" t="s">
        <v>98</v>
      </c>
      <c r="E105" s="56" t="s">
        <v>244</v>
      </c>
      <c r="F105" s="56" t="s">
        <v>167</v>
      </c>
      <c r="G105" s="56" t="s">
        <v>57</v>
      </c>
      <c r="H105" s="56" t="s">
        <v>59</v>
      </c>
      <c r="I105" s="56" t="s">
        <v>61</v>
      </c>
      <c r="J105" s="56" t="s">
        <v>391</v>
      </c>
      <c r="K105" s="56" t="s">
        <v>373</v>
      </c>
      <c r="L105" s="15" t="s">
        <v>104</v>
      </c>
      <c r="M105" s="15" t="s">
        <v>374</v>
      </c>
      <c r="N105" s="66" t="s">
        <v>392</v>
      </c>
      <c r="O105" s="15">
        <v>30</v>
      </c>
      <c r="P105" s="56" t="s">
        <v>376</v>
      </c>
      <c r="Q105" s="23">
        <v>205.38</v>
      </c>
      <c r="R105" s="23">
        <v>0</v>
      </c>
      <c r="S105" s="23">
        <v>0</v>
      </c>
      <c r="T105" s="23">
        <v>0</v>
      </c>
      <c r="U105" s="23">
        <v>0</v>
      </c>
      <c r="V105" s="17">
        <f t="shared" si="7"/>
        <v>205.38</v>
      </c>
      <c r="W105" s="56">
        <v>4572</v>
      </c>
      <c r="X105" s="56" t="s">
        <v>84</v>
      </c>
      <c r="Y105" s="24" t="s">
        <v>393</v>
      </c>
      <c r="Z105" s="56" t="s">
        <v>84</v>
      </c>
      <c r="AA105" s="56" t="s">
        <v>134</v>
      </c>
      <c r="AB105" s="56" t="s">
        <v>88</v>
      </c>
      <c r="AC105" s="26"/>
      <c r="AD105" s="4"/>
      <c r="AE105" s="4"/>
      <c r="AF105" s="4"/>
    </row>
    <row r="106" spans="1:32" ht="12.75" x14ac:dyDescent="0.2">
      <c r="A106" s="56" t="s">
        <v>46</v>
      </c>
      <c r="B106" s="56" t="s">
        <v>243</v>
      </c>
      <c r="C106" s="21">
        <v>1827121</v>
      </c>
      <c r="D106" s="56" t="s">
        <v>98</v>
      </c>
      <c r="E106" s="56" t="s">
        <v>244</v>
      </c>
      <c r="F106" s="56" t="s">
        <v>167</v>
      </c>
      <c r="G106" s="49" t="s">
        <v>57</v>
      </c>
      <c r="H106" s="49" t="s">
        <v>59</v>
      </c>
      <c r="I106" s="49" t="s">
        <v>61</v>
      </c>
      <c r="J106" s="49" t="s">
        <v>399</v>
      </c>
      <c r="K106" s="49" t="s">
        <v>373</v>
      </c>
      <c r="L106" s="20" t="s">
        <v>104</v>
      </c>
      <c r="M106" s="20" t="s">
        <v>400</v>
      </c>
      <c r="N106" s="91" t="s">
        <v>401</v>
      </c>
      <c r="O106" s="100">
        <v>24</v>
      </c>
      <c r="P106" s="49" t="s">
        <v>376</v>
      </c>
      <c r="Q106" s="105">
        <v>230.68</v>
      </c>
      <c r="R106" s="105">
        <v>0</v>
      </c>
      <c r="S106" s="105">
        <v>0</v>
      </c>
      <c r="T106" s="105">
        <v>0</v>
      </c>
      <c r="U106" s="105">
        <v>0</v>
      </c>
      <c r="V106" s="17">
        <f t="shared" si="7"/>
        <v>230.68</v>
      </c>
      <c r="W106" s="91">
        <v>4572</v>
      </c>
      <c r="X106" s="49" t="s">
        <v>84</v>
      </c>
      <c r="Y106" s="49" t="s">
        <v>393</v>
      </c>
      <c r="Z106" s="49" t="s">
        <v>84</v>
      </c>
      <c r="AA106" s="49" t="s">
        <v>134</v>
      </c>
      <c r="AB106" s="56" t="s">
        <v>88</v>
      </c>
      <c r="AC106" s="26"/>
      <c r="AD106" s="4"/>
      <c r="AE106" s="4"/>
      <c r="AF106" s="4"/>
    </row>
    <row r="107" spans="1:32" ht="12.75" x14ac:dyDescent="0.2">
      <c r="A107" s="56" t="s">
        <v>46</v>
      </c>
      <c r="B107" s="56" t="s">
        <v>243</v>
      </c>
      <c r="C107" s="21">
        <v>1827121</v>
      </c>
      <c r="D107" s="56" t="s">
        <v>98</v>
      </c>
      <c r="E107" s="56" t="s">
        <v>244</v>
      </c>
      <c r="F107" s="56" t="s">
        <v>167</v>
      </c>
      <c r="G107" s="56" t="s">
        <v>57</v>
      </c>
      <c r="H107" s="56" t="s">
        <v>59</v>
      </c>
      <c r="I107" s="56" t="s">
        <v>61</v>
      </c>
      <c r="J107" s="56" t="s">
        <v>729</v>
      </c>
      <c r="K107" s="56" t="s">
        <v>517</v>
      </c>
      <c r="L107" s="15" t="s">
        <v>104</v>
      </c>
      <c r="M107" s="15" t="s">
        <v>374</v>
      </c>
      <c r="N107" s="66" t="s">
        <v>730</v>
      </c>
      <c r="O107" s="15">
        <v>15</v>
      </c>
      <c r="P107" s="56" t="s">
        <v>376</v>
      </c>
      <c r="Q107" s="23">
        <v>133.07</v>
      </c>
      <c r="R107" s="23">
        <v>0</v>
      </c>
      <c r="S107" s="23">
        <v>0</v>
      </c>
      <c r="T107" s="23">
        <v>0</v>
      </c>
      <c r="U107" s="23">
        <v>0</v>
      </c>
      <c r="V107" s="17">
        <f t="shared" si="7"/>
        <v>133.07</v>
      </c>
      <c r="W107" s="56">
        <v>4572</v>
      </c>
      <c r="X107" s="56" t="s">
        <v>84</v>
      </c>
      <c r="Y107" s="24" t="s">
        <v>731</v>
      </c>
      <c r="Z107" s="56" t="s">
        <v>134</v>
      </c>
      <c r="AA107" s="56" t="s">
        <v>134</v>
      </c>
      <c r="AB107" s="80" t="s">
        <v>88</v>
      </c>
      <c r="AC107" s="56" t="s">
        <v>89</v>
      </c>
      <c r="AD107" s="4"/>
      <c r="AE107" s="4"/>
      <c r="AF107" s="4"/>
    </row>
    <row r="108" spans="1:32" ht="12.75" x14ac:dyDescent="0.2">
      <c r="A108" s="56" t="s">
        <v>46</v>
      </c>
      <c r="B108" s="56" t="s">
        <v>697</v>
      </c>
      <c r="C108" s="18">
        <v>1797102</v>
      </c>
      <c r="D108" s="56" t="s">
        <v>98</v>
      </c>
      <c r="E108" s="56" t="s">
        <v>131</v>
      </c>
      <c r="F108" s="56" t="s">
        <v>279</v>
      </c>
      <c r="G108" s="56" t="s">
        <v>57</v>
      </c>
      <c r="H108" s="56" t="s">
        <v>59</v>
      </c>
      <c r="I108" s="56" t="s">
        <v>61</v>
      </c>
      <c r="J108" s="56" t="s">
        <v>694</v>
      </c>
      <c r="K108" s="56" t="s">
        <v>517</v>
      </c>
      <c r="L108" s="15" t="s">
        <v>65</v>
      </c>
      <c r="M108" s="15" t="s">
        <v>374</v>
      </c>
      <c r="N108" s="66" t="s">
        <v>695</v>
      </c>
      <c r="O108" s="15">
        <v>20</v>
      </c>
      <c r="P108" s="56" t="s">
        <v>376</v>
      </c>
      <c r="Q108" s="16">
        <v>209.29</v>
      </c>
      <c r="R108" s="23">
        <v>0</v>
      </c>
      <c r="S108" s="23">
        <v>0</v>
      </c>
      <c r="T108" s="23">
        <v>0</v>
      </c>
      <c r="U108" s="23">
        <v>0</v>
      </c>
      <c r="V108" s="17">
        <f t="shared" si="7"/>
        <v>209.29</v>
      </c>
      <c r="W108" s="56">
        <v>4572</v>
      </c>
      <c r="X108" s="56" t="s">
        <v>84</v>
      </c>
      <c r="Y108" s="24" t="s">
        <v>696</v>
      </c>
      <c r="Z108" s="56" t="s">
        <v>134</v>
      </c>
      <c r="AA108" s="56" t="s">
        <v>134</v>
      </c>
      <c r="AB108" s="56" t="s">
        <v>88</v>
      </c>
      <c r="AC108" s="26"/>
      <c r="AD108" s="4"/>
      <c r="AE108" s="4"/>
      <c r="AF108" s="4"/>
    </row>
    <row r="109" spans="1:32" ht="12.75" x14ac:dyDescent="0.2">
      <c r="A109" s="22" t="s">
        <v>46</v>
      </c>
      <c r="B109" s="56" t="s">
        <v>354</v>
      </c>
      <c r="C109" s="21">
        <v>2375887</v>
      </c>
      <c r="D109" s="22" t="s">
        <v>98</v>
      </c>
      <c r="E109" s="22" t="s">
        <v>131</v>
      </c>
      <c r="F109" s="22" t="s">
        <v>167</v>
      </c>
      <c r="G109" s="22" t="s">
        <v>57</v>
      </c>
      <c r="H109" s="22" t="s">
        <v>59</v>
      </c>
      <c r="I109" s="22" t="s">
        <v>61</v>
      </c>
      <c r="J109" s="22" t="s">
        <v>355</v>
      </c>
      <c r="K109" s="22" t="s">
        <v>356</v>
      </c>
      <c r="L109" s="15" t="s">
        <v>104</v>
      </c>
      <c r="M109" s="15" t="s">
        <v>145</v>
      </c>
      <c r="N109" s="66" t="s">
        <v>357</v>
      </c>
      <c r="O109" s="15">
        <v>12</v>
      </c>
      <c r="P109" s="22" t="s">
        <v>70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7">
        <f t="shared" si="7"/>
        <v>0</v>
      </c>
      <c r="W109" s="15" t="s">
        <v>131</v>
      </c>
      <c r="X109" s="22" t="s">
        <v>157</v>
      </c>
      <c r="Y109" s="24" t="s">
        <v>358</v>
      </c>
      <c r="Z109" s="22" t="s">
        <v>84</v>
      </c>
      <c r="AA109" s="22" t="s">
        <v>134</v>
      </c>
      <c r="AB109" s="22" t="s">
        <v>88</v>
      </c>
      <c r="AC109" s="15" t="s">
        <v>89</v>
      </c>
    </row>
    <row r="110" spans="1:32" ht="12.75" x14ac:dyDescent="0.2">
      <c r="A110" s="15" t="s">
        <v>46</v>
      </c>
      <c r="B110" s="15" t="s">
        <v>354</v>
      </c>
      <c r="C110" s="21">
        <v>2375887</v>
      </c>
      <c r="D110" s="15" t="s">
        <v>98</v>
      </c>
      <c r="E110" s="15" t="s">
        <v>131</v>
      </c>
      <c r="F110" s="15" t="s">
        <v>167</v>
      </c>
      <c r="G110" s="15" t="s">
        <v>57</v>
      </c>
      <c r="H110" s="15" t="s">
        <v>59</v>
      </c>
      <c r="I110" s="15" t="s">
        <v>61</v>
      </c>
      <c r="J110" s="15" t="s">
        <v>379</v>
      </c>
      <c r="K110" s="15" t="s">
        <v>356</v>
      </c>
      <c r="L110" s="15" t="s">
        <v>104</v>
      </c>
      <c r="M110" s="15" t="s">
        <v>145</v>
      </c>
      <c r="N110" s="65">
        <v>42915</v>
      </c>
      <c r="O110" s="15">
        <v>12</v>
      </c>
      <c r="P110" s="15" t="s">
        <v>70</v>
      </c>
      <c r="Q110" s="16">
        <v>0</v>
      </c>
      <c r="R110" s="16">
        <v>0</v>
      </c>
      <c r="S110" s="16">
        <v>85.38</v>
      </c>
      <c r="T110" s="16">
        <v>64.400000000000006</v>
      </c>
      <c r="U110" s="16">
        <v>0</v>
      </c>
      <c r="V110" s="17">
        <f t="shared" si="7"/>
        <v>149.78</v>
      </c>
      <c r="W110" s="15">
        <v>4572</v>
      </c>
      <c r="X110" s="15" t="s">
        <v>157</v>
      </c>
      <c r="Y110" s="18" t="s">
        <v>380</v>
      </c>
      <c r="Z110" s="15" t="s">
        <v>84</v>
      </c>
      <c r="AA110" s="15" t="s">
        <v>84</v>
      </c>
      <c r="AB110" s="15" t="s">
        <v>88</v>
      </c>
      <c r="AC110" s="15"/>
    </row>
    <row r="111" spans="1:32" ht="12.75" x14ac:dyDescent="0.2">
      <c r="A111" s="22" t="s">
        <v>46</v>
      </c>
      <c r="B111" s="22" t="s">
        <v>354</v>
      </c>
      <c r="C111" s="18">
        <v>2375887</v>
      </c>
      <c r="D111" s="22" t="s">
        <v>98</v>
      </c>
      <c r="E111" s="22" t="s">
        <v>131</v>
      </c>
      <c r="F111" s="22" t="s">
        <v>122</v>
      </c>
      <c r="G111" s="49" t="s">
        <v>57</v>
      </c>
      <c r="H111" s="49" t="s">
        <v>59</v>
      </c>
      <c r="I111" s="49" t="s">
        <v>61</v>
      </c>
      <c r="J111" s="85" t="s">
        <v>534</v>
      </c>
      <c r="K111" s="49" t="s">
        <v>506</v>
      </c>
      <c r="L111" s="20" t="s">
        <v>104</v>
      </c>
      <c r="M111" s="20" t="s">
        <v>374</v>
      </c>
      <c r="N111" s="91" t="s">
        <v>535</v>
      </c>
      <c r="O111" s="100">
        <v>10</v>
      </c>
      <c r="P111" s="49" t="s">
        <v>376</v>
      </c>
      <c r="Q111" s="105">
        <v>0</v>
      </c>
      <c r="R111" s="105">
        <v>0</v>
      </c>
      <c r="S111" s="105">
        <v>0</v>
      </c>
      <c r="T111" s="105">
        <v>0</v>
      </c>
      <c r="U111" s="105">
        <v>0</v>
      </c>
      <c r="V111" s="17">
        <f t="shared" si="7"/>
        <v>0</v>
      </c>
      <c r="W111" s="91" t="s">
        <v>131</v>
      </c>
      <c r="X111" s="49" t="s">
        <v>157</v>
      </c>
      <c r="Y111" s="49" t="s">
        <v>496</v>
      </c>
      <c r="Z111" s="49" t="s">
        <v>157</v>
      </c>
      <c r="AA111" s="49" t="s">
        <v>134</v>
      </c>
      <c r="AB111" s="49" t="s">
        <v>88</v>
      </c>
      <c r="AC111" s="26"/>
    </row>
    <row r="112" spans="1:32" ht="12.75" x14ac:dyDescent="0.2">
      <c r="A112" s="22" t="s">
        <v>46</v>
      </c>
      <c r="B112" s="22" t="s">
        <v>405</v>
      </c>
      <c r="C112" s="21">
        <v>2124261</v>
      </c>
      <c r="D112" s="22" t="s">
        <v>52</v>
      </c>
      <c r="E112" s="22" t="s">
        <v>121</v>
      </c>
      <c r="F112" s="22" t="s">
        <v>100</v>
      </c>
      <c r="G112" s="49" t="s">
        <v>57</v>
      </c>
      <c r="H112" s="49" t="s">
        <v>59</v>
      </c>
      <c r="I112" s="49" t="s">
        <v>61</v>
      </c>
      <c r="J112" s="49" t="s">
        <v>399</v>
      </c>
      <c r="K112" s="49" t="s">
        <v>373</v>
      </c>
      <c r="L112" s="20" t="s">
        <v>104</v>
      </c>
      <c r="M112" s="20" t="s">
        <v>400</v>
      </c>
      <c r="N112" s="91" t="s">
        <v>401</v>
      </c>
      <c r="O112" s="100">
        <v>24</v>
      </c>
      <c r="P112" s="49" t="s">
        <v>376</v>
      </c>
      <c r="Q112" s="105">
        <v>230.68</v>
      </c>
      <c r="R112" s="105">
        <v>0</v>
      </c>
      <c r="S112" s="105">
        <v>0</v>
      </c>
      <c r="T112" s="105">
        <v>0</v>
      </c>
      <c r="U112" s="105">
        <v>0</v>
      </c>
      <c r="V112" s="17">
        <f t="shared" si="7"/>
        <v>230.68</v>
      </c>
      <c r="W112" s="91">
        <v>4572</v>
      </c>
      <c r="X112" s="49" t="s">
        <v>84</v>
      </c>
      <c r="Y112" s="49" t="s">
        <v>393</v>
      </c>
      <c r="Z112" s="49" t="s">
        <v>84</v>
      </c>
      <c r="AA112" s="49" t="s">
        <v>134</v>
      </c>
      <c r="AB112" s="22" t="s">
        <v>88</v>
      </c>
      <c r="AC112" s="26"/>
    </row>
    <row r="113" spans="1:29" ht="12.75" x14ac:dyDescent="0.2">
      <c r="A113" s="15" t="s">
        <v>46</v>
      </c>
      <c r="B113" s="15" t="s">
        <v>405</v>
      </c>
      <c r="C113" s="21">
        <v>2124261</v>
      </c>
      <c r="D113" s="15" t="s">
        <v>52</v>
      </c>
      <c r="E113" s="15" t="s">
        <v>121</v>
      </c>
      <c r="F113" s="15" t="s">
        <v>100</v>
      </c>
      <c r="G113" s="15" t="s">
        <v>57</v>
      </c>
      <c r="H113" s="15" t="s">
        <v>59</v>
      </c>
      <c r="I113" s="15" t="s">
        <v>61</v>
      </c>
      <c r="J113" s="15" t="s">
        <v>474</v>
      </c>
      <c r="K113" s="15" t="s">
        <v>475</v>
      </c>
      <c r="L113" s="15" t="s">
        <v>65</v>
      </c>
      <c r="M113" s="15" t="s">
        <v>476</v>
      </c>
      <c r="N113" s="64" t="s">
        <v>477</v>
      </c>
      <c r="O113" s="15">
        <v>16</v>
      </c>
      <c r="P113" s="15" t="s">
        <v>70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7">
        <f t="shared" si="7"/>
        <v>0</v>
      </c>
      <c r="W113" s="15" t="s">
        <v>131</v>
      </c>
      <c r="X113" s="15" t="s">
        <v>84</v>
      </c>
      <c r="Y113" s="18" t="s">
        <v>478</v>
      </c>
      <c r="Z113" s="15"/>
      <c r="AA113" s="15"/>
      <c r="AB113" s="15" t="s">
        <v>225</v>
      </c>
      <c r="AC113" s="15"/>
    </row>
    <row r="114" spans="1:29" ht="12.75" x14ac:dyDescent="0.2">
      <c r="A114" s="22" t="s">
        <v>46</v>
      </c>
      <c r="B114" s="15" t="s">
        <v>405</v>
      </c>
      <c r="C114" s="21">
        <v>2124261</v>
      </c>
      <c r="D114" s="22" t="s">
        <v>52</v>
      </c>
      <c r="E114" s="22" t="s">
        <v>121</v>
      </c>
      <c r="F114" s="22" t="s">
        <v>100</v>
      </c>
      <c r="G114" s="22" t="s">
        <v>57</v>
      </c>
      <c r="H114" s="22" t="s">
        <v>59</v>
      </c>
      <c r="I114" s="22" t="s">
        <v>61</v>
      </c>
      <c r="J114" s="22" t="s">
        <v>510</v>
      </c>
      <c r="K114" s="22" t="s">
        <v>475</v>
      </c>
      <c r="L114" s="15" t="s">
        <v>65</v>
      </c>
      <c r="M114" s="15" t="s">
        <v>476</v>
      </c>
      <c r="N114" s="67">
        <v>43015</v>
      </c>
      <c r="O114" s="15">
        <v>8</v>
      </c>
      <c r="P114" s="22" t="s">
        <v>70</v>
      </c>
      <c r="Q114" s="23">
        <v>0</v>
      </c>
      <c r="R114" s="16">
        <v>220</v>
      </c>
      <c r="S114" s="16">
        <v>88.5</v>
      </c>
      <c r="T114" s="16">
        <v>0</v>
      </c>
      <c r="U114" s="23">
        <v>0</v>
      </c>
      <c r="V114" s="17">
        <f t="shared" si="7"/>
        <v>308.5</v>
      </c>
      <c r="W114" s="56">
        <v>4572</v>
      </c>
      <c r="X114" s="22" t="s">
        <v>84</v>
      </c>
      <c r="Y114" s="24" t="s">
        <v>511</v>
      </c>
      <c r="Z114" s="22" t="s">
        <v>84</v>
      </c>
      <c r="AA114" s="26"/>
      <c r="AB114" s="22" t="s">
        <v>88</v>
      </c>
      <c r="AC114" s="15" t="s">
        <v>512</v>
      </c>
    </row>
    <row r="115" spans="1:29" ht="12.75" x14ac:dyDescent="0.2">
      <c r="A115" s="22" t="s">
        <v>46</v>
      </c>
      <c r="B115" s="22" t="s">
        <v>698</v>
      </c>
      <c r="C115" s="18">
        <v>1995597</v>
      </c>
      <c r="D115" s="22" t="s">
        <v>98</v>
      </c>
      <c r="E115" s="22" t="s">
        <v>131</v>
      </c>
      <c r="F115" s="22" t="s">
        <v>279</v>
      </c>
      <c r="G115" s="22" t="s">
        <v>57</v>
      </c>
      <c r="H115" s="22" t="s">
        <v>59</v>
      </c>
      <c r="I115" s="22" t="s">
        <v>61</v>
      </c>
      <c r="J115" s="22" t="s">
        <v>694</v>
      </c>
      <c r="K115" s="22" t="s">
        <v>517</v>
      </c>
      <c r="L115" s="15" t="s">
        <v>65</v>
      </c>
      <c r="M115" s="15" t="s">
        <v>374</v>
      </c>
      <c r="N115" s="66" t="s">
        <v>695</v>
      </c>
      <c r="O115" s="15">
        <v>20</v>
      </c>
      <c r="P115" s="22" t="s">
        <v>376</v>
      </c>
      <c r="Q115" s="16">
        <v>209.29</v>
      </c>
      <c r="R115" s="23">
        <v>0</v>
      </c>
      <c r="S115" s="23">
        <v>0</v>
      </c>
      <c r="T115" s="23">
        <v>0</v>
      </c>
      <c r="U115" s="23">
        <v>0</v>
      </c>
      <c r="V115" s="17">
        <f t="shared" si="7"/>
        <v>209.29</v>
      </c>
      <c r="W115" s="56">
        <v>4572</v>
      </c>
      <c r="X115" s="22" t="s">
        <v>84</v>
      </c>
      <c r="Y115" s="24" t="s">
        <v>696</v>
      </c>
      <c r="Z115" s="22" t="s">
        <v>134</v>
      </c>
      <c r="AA115" s="22" t="s">
        <v>134</v>
      </c>
      <c r="AB115" s="22" t="s">
        <v>88</v>
      </c>
      <c r="AC115" s="26"/>
    </row>
    <row r="116" spans="1:29" ht="12.75" x14ac:dyDescent="0.2">
      <c r="A116" s="22" t="s">
        <v>46</v>
      </c>
      <c r="B116" s="22" t="s">
        <v>394</v>
      </c>
      <c r="C116" s="21">
        <v>1102290</v>
      </c>
      <c r="D116" s="22" t="s">
        <v>98</v>
      </c>
      <c r="E116" s="22" t="s">
        <v>99</v>
      </c>
      <c r="F116" s="22" t="s">
        <v>167</v>
      </c>
      <c r="G116" s="56" t="s">
        <v>57</v>
      </c>
      <c r="H116" s="83" t="s">
        <v>59</v>
      </c>
      <c r="I116" s="83" t="s">
        <v>61</v>
      </c>
      <c r="J116" s="83" t="s">
        <v>391</v>
      </c>
      <c r="K116" s="83" t="s">
        <v>373</v>
      </c>
      <c r="L116" s="89" t="s">
        <v>104</v>
      </c>
      <c r="M116" s="89" t="s">
        <v>374</v>
      </c>
      <c r="N116" s="92" t="s">
        <v>392</v>
      </c>
      <c r="O116" s="89">
        <v>30</v>
      </c>
      <c r="P116" s="83" t="s">
        <v>376</v>
      </c>
      <c r="Q116" s="104">
        <v>205.38</v>
      </c>
      <c r="R116" s="104">
        <v>0</v>
      </c>
      <c r="S116" s="104">
        <v>0</v>
      </c>
      <c r="T116" s="104">
        <v>0</v>
      </c>
      <c r="U116" s="104">
        <v>0</v>
      </c>
      <c r="V116" s="17">
        <f t="shared" si="7"/>
        <v>205.38</v>
      </c>
      <c r="W116" s="83">
        <v>4572</v>
      </c>
      <c r="X116" s="83" t="s">
        <v>84</v>
      </c>
      <c r="Y116" s="127" t="s">
        <v>393</v>
      </c>
      <c r="Z116" s="83" t="s">
        <v>84</v>
      </c>
      <c r="AA116" s="83" t="s">
        <v>134</v>
      </c>
      <c r="AB116" s="83" t="s">
        <v>88</v>
      </c>
      <c r="AC116" s="26"/>
    </row>
    <row r="117" spans="1:29" ht="12.75" x14ac:dyDescent="0.2">
      <c r="A117" s="22" t="s">
        <v>46</v>
      </c>
      <c r="B117" s="22" t="s">
        <v>394</v>
      </c>
      <c r="C117" s="21">
        <v>1102290</v>
      </c>
      <c r="D117" s="22" t="s">
        <v>98</v>
      </c>
      <c r="E117" s="22" t="s">
        <v>99</v>
      </c>
      <c r="F117" s="22" t="s">
        <v>167</v>
      </c>
      <c r="G117" s="40" t="s">
        <v>57</v>
      </c>
      <c r="H117" s="41" t="s">
        <v>59</v>
      </c>
      <c r="I117" s="42" t="s">
        <v>61</v>
      </c>
      <c r="J117" s="43" t="s">
        <v>502</v>
      </c>
      <c r="K117" s="42" t="s">
        <v>494</v>
      </c>
      <c r="L117" s="44" t="s">
        <v>65</v>
      </c>
      <c r="M117" s="44" t="s">
        <v>374</v>
      </c>
      <c r="N117" s="52" t="s">
        <v>503</v>
      </c>
      <c r="O117" s="45">
        <v>8</v>
      </c>
      <c r="P117" s="42" t="s">
        <v>376</v>
      </c>
      <c r="Q117" s="62">
        <v>0</v>
      </c>
      <c r="R117" s="46">
        <v>0</v>
      </c>
      <c r="S117" s="46">
        <v>0</v>
      </c>
      <c r="T117" s="46">
        <v>0</v>
      </c>
      <c r="U117" s="46">
        <v>0</v>
      </c>
      <c r="V117" s="17">
        <f t="shared" si="7"/>
        <v>0</v>
      </c>
      <c r="W117" s="71" t="s">
        <v>131</v>
      </c>
      <c r="X117" s="42" t="s">
        <v>419</v>
      </c>
      <c r="Y117" s="47" t="s">
        <v>496</v>
      </c>
      <c r="Z117" s="42" t="s">
        <v>134</v>
      </c>
      <c r="AA117" s="43" t="s">
        <v>134</v>
      </c>
      <c r="AB117" s="48" t="s">
        <v>88</v>
      </c>
      <c r="AC117" s="49" t="s">
        <v>498</v>
      </c>
    </row>
    <row r="118" spans="1:29" ht="12.75" x14ac:dyDescent="0.2">
      <c r="A118" s="22" t="s">
        <v>46</v>
      </c>
      <c r="B118" s="22" t="s">
        <v>394</v>
      </c>
      <c r="C118" s="21">
        <v>1102290</v>
      </c>
      <c r="D118" s="22" t="s">
        <v>98</v>
      </c>
      <c r="E118" s="22" t="s">
        <v>99</v>
      </c>
      <c r="F118" s="22" t="s">
        <v>167</v>
      </c>
      <c r="G118" s="22" t="s">
        <v>57</v>
      </c>
      <c r="H118" s="22" t="s">
        <v>59</v>
      </c>
      <c r="I118" s="22" t="s">
        <v>61</v>
      </c>
      <c r="J118" s="22" t="s">
        <v>729</v>
      </c>
      <c r="K118" s="22" t="s">
        <v>517</v>
      </c>
      <c r="L118" s="15" t="s">
        <v>104</v>
      </c>
      <c r="M118" s="15" t="s">
        <v>374</v>
      </c>
      <c r="N118" s="66" t="s">
        <v>730</v>
      </c>
      <c r="O118" s="15">
        <v>15</v>
      </c>
      <c r="P118" s="22" t="s">
        <v>376</v>
      </c>
      <c r="Q118" s="23">
        <v>133.07</v>
      </c>
      <c r="R118" s="23">
        <v>0</v>
      </c>
      <c r="S118" s="23">
        <v>0</v>
      </c>
      <c r="T118" s="23">
        <v>0</v>
      </c>
      <c r="U118" s="23">
        <v>0</v>
      </c>
      <c r="V118" s="17">
        <f t="shared" si="7"/>
        <v>133.07</v>
      </c>
      <c r="W118" s="56">
        <v>4572</v>
      </c>
      <c r="X118" s="22" t="s">
        <v>84</v>
      </c>
      <c r="Y118" s="24" t="s">
        <v>731</v>
      </c>
      <c r="Z118" s="22" t="s">
        <v>134</v>
      </c>
      <c r="AA118" s="22" t="s">
        <v>134</v>
      </c>
      <c r="AB118" s="22" t="s">
        <v>88</v>
      </c>
      <c r="AC118" s="56" t="s">
        <v>89</v>
      </c>
    </row>
    <row r="119" spans="1:29" ht="12.75" x14ac:dyDescent="0.2">
      <c r="A119" s="22" t="s">
        <v>46</v>
      </c>
      <c r="B119" s="56" t="s">
        <v>664</v>
      </c>
      <c r="C119" s="57">
        <v>1756751</v>
      </c>
      <c r="D119" s="22" t="s">
        <v>98</v>
      </c>
      <c r="E119" s="22" t="s">
        <v>131</v>
      </c>
      <c r="F119" s="22" t="s">
        <v>665</v>
      </c>
      <c r="G119" s="22" t="s">
        <v>286</v>
      </c>
      <c r="H119" s="22" t="s">
        <v>190</v>
      </c>
      <c r="I119" s="22" t="s">
        <v>152</v>
      </c>
      <c r="J119" s="22" t="s">
        <v>666</v>
      </c>
      <c r="K119" s="22" t="s">
        <v>424</v>
      </c>
      <c r="L119" s="15" t="s">
        <v>65</v>
      </c>
      <c r="M119" s="15" t="s">
        <v>667</v>
      </c>
      <c r="N119" s="56" t="s">
        <v>668</v>
      </c>
      <c r="O119" s="15">
        <v>400</v>
      </c>
      <c r="P119" s="22" t="s">
        <v>70</v>
      </c>
      <c r="Q119" s="23">
        <v>0</v>
      </c>
      <c r="R119" s="23">
        <v>0</v>
      </c>
      <c r="S119" s="23">
        <v>0</v>
      </c>
      <c r="T119" s="23">
        <v>0</v>
      </c>
      <c r="U119" s="73">
        <v>1260</v>
      </c>
      <c r="V119" s="17">
        <f t="shared" si="7"/>
        <v>1260</v>
      </c>
      <c r="W119" s="22">
        <v>4572</v>
      </c>
      <c r="X119" s="22" t="s">
        <v>157</v>
      </c>
      <c r="Y119" s="24" t="s">
        <v>669</v>
      </c>
      <c r="Z119" s="22" t="s">
        <v>134</v>
      </c>
      <c r="AA119" s="22" t="s">
        <v>134</v>
      </c>
      <c r="AB119" s="22" t="s">
        <v>180</v>
      </c>
      <c r="AC119" s="56" t="s">
        <v>663</v>
      </c>
    </row>
    <row r="120" spans="1:29" ht="12.75" x14ac:dyDescent="0.2">
      <c r="A120" s="22" t="s">
        <v>46</v>
      </c>
      <c r="B120" s="22" t="s">
        <v>664</v>
      </c>
      <c r="C120" s="57">
        <v>1756751</v>
      </c>
      <c r="D120" s="22" t="s">
        <v>98</v>
      </c>
      <c r="E120" s="22" t="s">
        <v>131</v>
      </c>
      <c r="F120" s="22" t="s">
        <v>665</v>
      </c>
      <c r="G120" s="22" t="s">
        <v>57</v>
      </c>
      <c r="H120" s="22" t="s">
        <v>59</v>
      </c>
      <c r="I120" s="22" t="s">
        <v>61</v>
      </c>
      <c r="J120" s="22" t="s">
        <v>744</v>
      </c>
      <c r="K120" s="22" t="s">
        <v>745</v>
      </c>
      <c r="L120" s="15" t="s">
        <v>104</v>
      </c>
      <c r="M120" s="15" t="s">
        <v>145</v>
      </c>
      <c r="N120" s="66" t="s">
        <v>746</v>
      </c>
      <c r="O120" s="15">
        <v>40</v>
      </c>
      <c r="P120" s="22" t="s">
        <v>70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17">
        <f t="shared" si="7"/>
        <v>0</v>
      </c>
      <c r="W120" s="22" t="s">
        <v>131</v>
      </c>
      <c r="X120" s="22" t="s">
        <v>84</v>
      </c>
      <c r="Y120" s="24" t="s">
        <v>747</v>
      </c>
      <c r="Z120" s="22" t="s">
        <v>84</v>
      </c>
      <c r="AA120" s="22" t="s">
        <v>134</v>
      </c>
      <c r="AB120" s="22" t="s">
        <v>88</v>
      </c>
      <c r="AC120" s="56" t="s">
        <v>89</v>
      </c>
    </row>
    <row r="121" spans="1:29" s="167" customFormat="1" ht="12.75" x14ac:dyDescent="0.2">
      <c r="A121" s="160" t="s">
        <v>46</v>
      </c>
      <c r="B121" s="160" t="s">
        <v>189</v>
      </c>
      <c r="C121" s="161">
        <v>2242630</v>
      </c>
      <c r="D121" s="160" t="s">
        <v>98</v>
      </c>
      <c r="E121" s="160" t="s">
        <v>131</v>
      </c>
      <c r="F121" s="160" t="s">
        <v>122</v>
      </c>
      <c r="G121" s="160" t="s">
        <v>174</v>
      </c>
      <c r="H121" s="160" t="s">
        <v>190</v>
      </c>
      <c r="I121" s="160" t="s">
        <v>152</v>
      </c>
      <c r="J121" s="160" t="s">
        <v>191</v>
      </c>
      <c r="K121" s="160" t="s">
        <v>192</v>
      </c>
      <c r="L121" s="171" t="s">
        <v>104</v>
      </c>
      <c r="M121" s="171" t="s">
        <v>155</v>
      </c>
      <c r="N121" s="160" t="s">
        <v>193</v>
      </c>
      <c r="O121" s="178"/>
      <c r="P121" s="160" t="s">
        <v>70</v>
      </c>
      <c r="Q121" s="174">
        <v>0</v>
      </c>
      <c r="R121" s="174">
        <v>0</v>
      </c>
      <c r="S121" s="174">
        <v>0</v>
      </c>
      <c r="T121" s="174">
        <v>0</v>
      </c>
      <c r="U121" s="174">
        <v>0</v>
      </c>
      <c r="V121" s="165">
        <f t="shared" si="7"/>
        <v>0</v>
      </c>
      <c r="W121" s="160" t="s">
        <v>131</v>
      </c>
      <c r="X121" s="160" t="s">
        <v>194</v>
      </c>
      <c r="Y121" s="177" t="s">
        <v>195</v>
      </c>
      <c r="Z121" s="166"/>
      <c r="AA121" s="160" t="s">
        <v>134</v>
      </c>
      <c r="AB121" s="160" t="s">
        <v>180</v>
      </c>
      <c r="AC121" s="160" t="s">
        <v>792</v>
      </c>
    </row>
    <row r="122" spans="1:29" ht="12.75" x14ac:dyDescent="0.2">
      <c r="A122" s="22" t="s">
        <v>46</v>
      </c>
      <c r="B122" s="22" t="s">
        <v>189</v>
      </c>
      <c r="C122" s="21">
        <v>2242630</v>
      </c>
      <c r="D122" s="22" t="s">
        <v>98</v>
      </c>
      <c r="E122" s="22" t="s">
        <v>131</v>
      </c>
      <c r="F122" s="22" t="s">
        <v>122</v>
      </c>
      <c r="G122" s="22" t="s">
        <v>57</v>
      </c>
      <c r="H122" s="22" t="s">
        <v>59</v>
      </c>
      <c r="I122" s="22" t="s">
        <v>61</v>
      </c>
      <c r="J122" s="22" t="s">
        <v>355</v>
      </c>
      <c r="K122" s="22" t="s">
        <v>356</v>
      </c>
      <c r="L122" s="15" t="s">
        <v>104</v>
      </c>
      <c r="M122" s="15" t="s">
        <v>145</v>
      </c>
      <c r="N122" s="66" t="s">
        <v>357</v>
      </c>
      <c r="O122" s="25"/>
      <c r="P122" s="22" t="s">
        <v>70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7">
        <f t="shared" si="7"/>
        <v>0</v>
      </c>
      <c r="W122" s="22" t="s">
        <v>131</v>
      </c>
      <c r="X122" s="22" t="s">
        <v>84</v>
      </c>
      <c r="Y122" s="24" t="s">
        <v>358</v>
      </c>
      <c r="Z122" s="22" t="s">
        <v>134</v>
      </c>
      <c r="AA122" s="22" t="s">
        <v>134</v>
      </c>
      <c r="AB122" s="22" t="s">
        <v>136</v>
      </c>
      <c r="AC122" s="56" t="s">
        <v>353</v>
      </c>
    </row>
    <row r="123" spans="1:29" ht="12.75" x14ac:dyDescent="0.2">
      <c r="A123" s="22" t="s">
        <v>46</v>
      </c>
      <c r="B123" s="22" t="s">
        <v>736</v>
      </c>
      <c r="C123" s="57">
        <v>2013541</v>
      </c>
      <c r="D123" s="22" t="s">
        <v>52</v>
      </c>
      <c r="E123" s="22" t="s">
        <v>55</v>
      </c>
      <c r="F123" s="22" t="s">
        <v>56</v>
      </c>
      <c r="G123" s="22" t="s">
        <v>57</v>
      </c>
      <c r="H123" s="22" t="s">
        <v>59</v>
      </c>
      <c r="I123" s="22" t="s">
        <v>61</v>
      </c>
      <c r="J123" s="22" t="s">
        <v>733</v>
      </c>
      <c r="K123" s="22" t="s">
        <v>517</v>
      </c>
      <c r="L123" s="15" t="s">
        <v>104</v>
      </c>
      <c r="M123" s="15" t="s">
        <v>374</v>
      </c>
      <c r="N123" s="68">
        <v>43053</v>
      </c>
      <c r="O123" s="15">
        <v>6</v>
      </c>
      <c r="P123" s="22" t="s">
        <v>376</v>
      </c>
      <c r="Q123" s="16">
        <v>41</v>
      </c>
      <c r="R123" s="23">
        <v>0</v>
      </c>
      <c r="S123" s="23">
        <v>0</v>
      </c>
      <c r="T123" s="23">
        <v>0</v>
      </c>
      <c r="U123" s="23">
        <v>0</v>
      </c>
      <c r="V123" s="17">
        <f t="shared" si="7"/>
        <v>41</v>
      </c>
      <c r="W123" s="22">
        <v>4572</v>
      </c>
      <c r="X123" s="22" t="s">
        <v>84</v>
      </c>
      <c r="Y123" s="24" t="s">
        <v>734</v>
      </c>
      <c r="Z123" s="22" t="s">
        <v>134</v>
      </c>
      <c r="AA123" s="22" t="s">
        <v>134</v>
      </c>
      <c r="AB123" s="22" t="s">
        <v>88</v>
      </c>
      <c r="AC123" s="56" t="s">
        <v>735</v>
      </c>
    </row>
    <row r="124" spans="1:29" ht="12.75" x14ac:dyDescent="0.2">
      <c r="A124" s="22" t="s">
        <v>46</v>
      </c>
      <c r="B124" s="22" t="s">
        <v>736</v>
      </c>
      <c r="C124" s="57">
        <v>2013541</v>
      </c>
      <c r="D124" s="22" t="s">
        <v>52</v>
      </c>
      <c r="E124" s="22" t="s">
        <v>55</v>
      </c>
      <c r="F124" s="22" t="s">
        <v>56</v>
      </c>
      <c r="G124" s="22" t="s">
        <v>57</v>
      </c>
      <c r="H124" s="22" t="s">
        <v>59</v>
      </c>
      <c r="I124" s="22" t="s">
        <v>61</v>
      </c>
      <c r="J124" s="22" t="s">
        <v>755</v>
      </c>
      <c r="K124" s="22" t="s">
        <v>506</v>
      </c>
      <c r="L124" s="15" t="s">
        <v>104</v>
      </c>
      <c r="M124" s="15" t="s">
        <v>199</v>
      </c>
      <c r="N124" s="68">
        <v>43061</v>
      </c>
      <c r="O124" s="15">
        <v>6</v>
      </c>
      <c r="P124" s="22" t="s">
        <v>376</v>
      </c>
      <c r="Q124" s="23">
        <v>0</v>
      </c>
      <c r="R124" s="23">
        <v>0</v>
      </c>
      <c r="S124" s="23">
        <v>84.93</v>
      </c>
      <c r="T124" s="23">
        <v>0</v>
      </c>
      <c r="U124" s="23">
        <v>0</v>
      </c>
      <c r="V124" s="17">
        <f t="shared" si="7"/>
        <v>84.93</v>
      </c>
      <c r="W124" s="22">
        <v>4572</v>
      </c>
      <c r="X124" s="22" t="s">
        <v>84</v>
      </c>
      <c r="Y124" s="24" t="s">
        <v>756</v>
      </c>
      <c r="Z124" s="22" t="s">
        <v>134</v>
      </c>
      <c r="AA124" s="22" t="s">
        <v>84</v>
      </c>
      <c r="AB124" s="22" t="s">
        <v>88</v>
      </c>
      <c r="AC124" s="26"/>
    </row>
    <row r="125" spans="1:29" ht="12.75" x14ac:dyDescent="0.2">
      <c r="A125" s="22" t="s">
        <v>46</v>
      </c>
      <c r="B125" s="22" t="s">
        <v>382</v>
      </c>
      <c r="C125" s="21">
        <v>1756751</v>
      </c>
      <c r="D125" s="22" t="s">
        <v>98</v>
      </c>
      <c r="E125" s="22" t="s">
        <v>131</v>
      </c>
      <c r="F125" s="22" t="s">
        <v>100</v>
      </c>
      <c r="G125" s="22" t="s">
        <v>57</v>
      </c>
      <c r="H125" s="22" t="s">
        <v>59</v>
      </c>
      <c r="I125" s="22" t="s">
        <v>61</v>
      </c>
      <c r="J125" s="22" t="s">
        <v>383</v>
      </c>
      <c r="K125" s="22" t="s">
        <v>384</v>
      </c>
      <c r="L125" s="15" t="s">
        <v>65</v>
      </c>
      <c r="M125" s="15" t="s">
        <v>230</v>
      </c>
      <c r="N125" s="66" t="s">
        <v>385</v>
      </c>
      <c r="O125" s="15">
        <v>16</v>
      </c>
      <c r="P125" s="22" t="s">
        <v>376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17">
        <f t="shared" si="7"/>
        <v>0</v>
      </c>
      <c r="W125" s="22" t="s">
        <v>131</v>
      </c>
      <c r="X125" s="22" t="s">
        <v>157</v>
      </c>
      <c r="Y125" s="24" t="s">
        <v>386</v>
      </c>
      <c r="Z125" s="22" t="s">
        <v>84</v>
      </c>
      <c r="AA125" s="22" t="s">
        <v>134</v>
      </c>
      <c r="AB125" s="22" t="s">
        <v>88</v>
      </c>
      <c r="AC125" s="56" t="s">
        <v>387</v>
      </c>
    </row>
    <row r="126" spans="1:29" ht="12.75" x14ac:dyDescent="0.2">
      <c r="A126" s="22" t="s">
        <v>46</v>
      </c>
      <c r="B126" s="56" t="s">
        <v>471</v>
      </c>
      <c r="C126" s="21">
        <v>2042181</v>
      </c>
      <c r="D126" s="22" t="s">
        <v>98</v>
      </c>
      <c r="E126" s="22" t="s">
        <v>131</v>
      </c>
      <c r="F126" s="22" t="s">
        <v>167</v>
      </c>
      <c r="G126" s="22" t="s">
        <v>57</v>
      </c>
      <c r="H126" s="22" t="s">
        <v>59</v>
      </c>
      <c r="I126" s="22" t="s">
        <v>61</v>
      </c>
      <c r="J126" s="22" t="s">
        <v>467</v>
      </c>
      <c r="K126" s="22" t="s">
        <v>373</v>
      </c>
      <c r="L126" s="15" t="s">
        <v>104</v>
      </c>
      <c r="M126" s="15" t="s">
        <v>374</v>
      </c>
      <c r="N126" s="66" t="s">
        <v>468</v>
      </c>
      <c r="O126" s="15">
        <v>16</v>
      </c>
      <c r="P126" s="22" t="s">
        <v>376</v>
      </c>
      <c r="Q126" s="23">
        <v>148.18</v>
      </c>
      <c r="R126" s="23">
        <v>0</v>
      </c>
      <c r="S126" s="23">
        <v>0</v>
      </c>
      <c r="T126" s="23">
        <v>0</v>
      </c>
      <c r="U126" s="23">
        <v>0</v>
      </c>
      <c r="V126" s="17">
        <f t="shared" si="7"/>
        <v>148.18</v>
      </c>
      <c r="W126" s="22">
        <v>4572</v>
      </c>
      <c r="X126" s="22" t="s">
        <v>84</v>
      </c>
      <c r="Y126" s="24" t="s">
        <v>393</v>
      </c>
      <c r="Z126" s="22" t="s">
        <v>84</v>
      </c>
      <c r="AA126" s="56" t="s">
        <v>134</v>
      </c>
      <c r="AB126" s="22" t="s">
        <v>88</v>
      </c>
      <c r="AC126" s="26"/>
    </row>
    <row r="127" spans="1:29" ht="12.75" x14ac:dyDescent="0.2">
      <c r="A127" s="22" t="s">
        <v>46</v>
      </c>
      <c r="B127" s="22" t="s">
        <v>471</v>
      </c>
      <c r="C127" s="21">
        <v>2042181</v>
      </c>
      <c r="D127" s="22" t="s">
        <v>98</v>
      </c>
      <c r="E127" s="22" t="s">
        <v>131</v>
      </c>
      <c r="F127" s="22" t="s">
        <v>167</v>
      </c>
      <c r="G127" s="22" t="s">
        <v>57</v>
      </c>
      <c r="H127" s="22" t="s">
        <v>59</v>
      </c>
      <c r="I127" s="22" t="s">
        <v>61</v>
      </c>
      <c r="J127" s="22" t="s">
        <v>493</v>
      </c>
      <c r="K127" s="22" t="s">
        <v>494</v>
      </c>
      <c r="L127" s="15" t="s">
        <v>65</v>
      </c>
      <c r="M127" s="15" t="s">
        <v>374</v>
      </c>
      <c r="N127" s="66" t="s">
        <v>495</v>
      </c>
      <c r="O127" s="15">
        <v>8</v>
      </c>
      <c r="P127" s="22" t="s">
        <v>376</v>
      </c>
      <c r="Q127" s="61">
        <v>0</v>
      </c>
      <c r="R127" s="23">
        <v>0</v>
      </c>
      <c r="S127" s="23">
        <v>0</v>
      </c>
      <c r="T127" s="23">
        <v>0</v>
      </c>
      <c r="U127" s="23">
        <v>0</v>
      </c>
      <c r="V127" s="17">
        <f t="shared" si="7"/>
        <v>0</v>
      </c>
      <c r="W127" s="70" t="s">
        <v>131</v>
      </c>
      <c r="X127" s="22" t="s">
        <v>419</v>
      </c>
      <c r="Y127" s="24" t="s">
        <v>496</v>
      </c>
      <c r="Z127" s="22" t="s">
        <v>134</v>
      </c>
      <c r="AA127" s="22" t="s">
        <v>134</v>
      </c>
      <c r="AB127" s="22" t="s">
        <v>88</v>
      </c>
      <c r="AC127" s="56" t="s">
        <v>498</v>
      </c>
    </row>
    <row r="128" spans="1:29" ht="12.75" x14ac:dyDescent="0.2">
      <c r="A128" s="22" t="s">
        <v>46</v>
      </c>
      <c r="B128" s="56" t="s">
        <v>670</v>
      </c>
      <c r="C128" s="78">
        <v>2042181</v>
      </c>
      <c r="D128" s="22" t="s">
        <v>98</v>
      </c>
      <c r="E128" s="22" t="s">
        <v>131</v>
      </c>
      <c r="F128" s="22" t="s">
        <v>167</v>
      </c>
      <c r="G128" s="22" t="s">
        <v>286</v>
      </c>
      <c r="H128" s="22" t="s">
        <v>190</v>
      </c>
      <c r="I128" s="22" t="s">
        <v>152</v>
      </c>
      <c r="J128" s="22" t="s">
        <v>671</v>
      </c>
      <c r="K128" s="22" t="s">
        <v>424</v>
      </c>
      <c r="L128" s="15" t="s">
        <v>65</v>
      </c>
      <c r="M128" s="15" t="s">
        <v>667</v>
      </c>
      <c r="N128" s="56" t="s">
        <v>672</v>
      </c>
      <c r="O128" s="15">
        <v>480</v>
      </c>
      <c r="P128" s="22" t="s">
        <v>70</v>
      </c>
      <c r="Q128" s="23">
        <v>0</v>
      </c>
      <c r="R128" s="23">
        <v>0</v>
      </c>
      <c r="S128" s="23">
        <v>0</v>
      </c>
      <c r="T128" s="23">
        <v>0</v>
      </c>
      <c r="U128" s="73">
        <v>1125</v>
      </c>
      <c r="V128" s="17">
        <f t="shared" si="7"/>
        <v>1125</v>
      </c>
      <c r="W128" s="22">
        <v>4572</v>
      </c>
      <c r="X128" s="22" t="s">
        <v>157</v>
      </c>
      <c r="Y128" s="24" t="s">
        <v>673</v>
      </c>
      <c r="Z128" s="22" t="s">
        <v>134</v>
      </c>
      <c r="AA128" s="22" t="s">
        <v>134</v>
      </c>
      <c r="AB128" s="22" t="s">
        <v>180</v>
      </c>
      <c r="AC128" s="56" t="s">
        <v>663</v>
      </c>
    </row>
    <row r="129" spans="1:29" ht="12.75" x14ac:dyDescent="0.2">
      <c r="A129" s="22" t="s">
        <v>46</v>
      </c>
      <c r="B129" s="22" t="s">
        <v>395</v>
      </c>
      <c r="C129" s="21">
        <v>2004803</v>
      </c>
      <c r="D129" s="22" t="s">
        <v>98</v>
      </c>
      <c r="E129" s="22" t="s">
        <v>99</v>
      </c>
      <c r="F129" s="22" t="s">
        <v>167</v>
      </c>
      <c r="G129" s="22" t="s">
        <v>57</v>
      </c>
      <c r="H129" s="22" t="s">
        <v>59</v>
      </c>
      <c r="I129" s="22" t="s">
        <v>61</v>
      </c>
      <c r="J129" s="22" t="s">
        <v>391</v>
      </c>
      <c r="K129" s="22" t="s">
        <v>373</v>
      </c>
      <c r="L129" s="15" t="s">
        <v>104</v>
      </c>
      <c r="M129" s="15" t="s">
        <v>374</v>
      </c>
      <c r="N129" s="66" t="s">
        <v>392</v>
      </c>
      <c r="O129" s="15">
        <v>30</v>
      </c>
      <c r="P129" s="22" t="s">
        <v>376</v>
      </c>
      <c r="Q129" s="23">
        <v>205.38</v>
      </c>
      <c r="R129" s="23">
        <v>0</v>
      </c>
      <c r="S129" s="23">
        <v>0</v>
      </c>
      <c r="T129" s="23">
        <v>0</v>
      </c>
      <c r="U129" s="23">
        <v>0</v>
      </c>
      <c r="V129" s="17">
        <f t="shared" si="7"/>
        <v>205.38</v>
      </c>
      <c r="W129" s="22">
        <v>4572</v>
      </c>
      <c r="X129" s="22" t="s">
        <v>84</v>
      </c>
      <c r="Y129" s="24" t="s">
        <v>393</v>
      </c>
      <c r="Z129" s="22" t="s">
        <v>84</v>
      </c>
      <c r="AA129" s="22" t="s">
        <v>134</v>
      </c>
      <c r="AB129" s="22" t="s">
        <v>88</v>
      </c>
      <c r="AC129" s="26"/>
    </row>
    <row r="130" spans="1:29" ht="12.75" x14ac:dyDescent="0.2">
      <c r="A130" s="22" t="s">
        <v>46</v>
      </c>
      <c r="B130" s="22" t="s">
        <v>395</v>
      </c>
      <c r="C130" s="21">
        <v>2004803</v>
      </c>
      <c r="D130" s="22" t="s">
        <v>98</v>
      </c>
      <c r="E130" s="22" t="s">
        <v>99</v>
      </c>
      <c r="F130" s="22" t="s">
        <v>167</v>
      </c>
      <c r="G130" s="49" t="s">
        <v>57</v>
      </c>
      <c r="H130" s="49" t="s">
        <v>59</v>
      </c>
      <c r="I130" s="49" t="s">
        <v>61</v>
      </c>
      <c r="J130" s="49" t="s">
        <v>399</v>
      </c>
      <c r="K130" s="49" t="s">
        <v>373</v>
      </c>
      <c r="L130" s="20" t="s">
        <v>104</v>
      </c>
      <c r="M130" s="20" t="s">
        <v>400</v>
      </c>
      <c r="N130" s="91" t="s">
        <v>401</v>
      </c>
      <c r="O130" s="100">
        <v>24</v>
      </c>
      <c r="P130" s="49" t="s">
        <v>376</v>
      </c>
      <c r="Q130" s="105">
        <v>230.68</v>
      </c>
      <c r="R130" s="105">
        <v>0</v>
      </c>
      <c r="S130" s="105">
        <v>0</v>
      </c>
      <c r="T130" s="105">
        <v>0</v>
      </c>
      <c r="U130" s="105">
        <v>0</v>
      </c>
      <c r="V130" s="17">
        <f t="shared" si="7"/>
        <v>230.68</v>
      </c>
      <c r="W130" s="91">
        <v>4572</v>
      </c>
      <c r="X130" s="49" t="s">
        <v>84</v>
      </c>
      <c r="Y130" s="49" t="s">
        <v>393</v>
      </c>
      <c r="Z130" s="49" t="s">
        <v>84</v>
      </c>
      <c r="AA130" s="49" t="s">
        <v>134</v>
      </c>
      <c r="AB130" s="22" t="s">
        <v>88</v>
      </c>
      <c r="AC130" s="26"/>
    </row>
    <row r="131" spans="1:29" ht="12.75" x14ac:dyDescent="0.2">
      <c r="A131" s="22" t="s">
        <v>46</v>
      </c>
      <c r="B131" s="56" t="s">
        <v>628</v>
      </c>
      <c r="C131" s="18">
        <v>409036</v>
      </c>
      <c r="D131" s="22" t="s">
        <v>52</v>
      </c>
      <c r="E131" s="22" t="s">
        <v>623</v>
      </c>
      <c r="F131" s="22" t="s">
        <v>100</v>
      </c>
      <c r="G131" s="22" t="s">
        <v>57</v>
      </c>
      <c r="H131" s="22" t="s">
        <v>59</v>
      </c>
      <c r="I131" s="22" t="s">
        <v>61</v>
      </c>
      <c r="J131" s="22" t="s">
        <v>619</v>
      </c>
      <c r="K131" s="22" t="s">
        <v>517</v>
      </c>
      <c r="L131" s="15" t="s">
        <v>104</v>
      </c>
      <c r="M131" s="15" t="s">
        <v>230</v>
      </c>
      <c r="N131" s="67">
        <v>43007</v>
      </c>
      <c r="O131" s="15">
        <v>8</v>
      </c>
      <c r="P131" s="22" t="s">
        <v>376</v>
      </c>
      <c r="Q131" s="16">
        <v>9.31</v>
      </c>
      <c r="R131" s="23">
        <v>0</v>
      </c>
      <c r="S131" s="23">
        <v>0</v>
      </c>
      <c r="T131" s="23">
        <v>0</v>
      </c>
      <c r="U131" s="23">
        <v>0</v>
      </c>
      <c r="V131" s="17">
        <f t="shared" si="7"/>
        <v>9.31</v>
      </c>
      <c r="W131" s="22">
        <v>4572</v>
      </c>
      <c r="X131" s="22" t="s">
        <v>84</v>
      </c>
      <c r="Y131" s="24" t="s">
        <v>620</v>
      </c>
      <c r="Z131" s="22" t="s">
        <v>84</v>
      </c>
      <c r="AA131" s="22" t="s">
        <v>134</v>
      </c>
      <c r="AB131" s="22" t="s">
        <v>88</v>
      </c>
      <c r="AC131" s="26"/>
    </row>
    <row r="132" spans="1:29" ht="12.75" x14ac:dyDescent="0.2">
      <c r="A132" s="22" t="s">
        <v>46</v>
      </c>
      <c r="B132" s="56" t="s">
        <v>406</v>
      </c>
      <c r="C132" s="21">
        <v>2150612</v>
      </c>
      <c r="D132" s="22" t="s">
        <v>98</v>
      </c>
      <c r="E132" s="22" t="s">
        <v>131</v>
      </c>
      <c r="F132" s="22" t="s">
        <v>100</v>
      </c>
      <c r="G132" s="49" t="s">
        <v>57</v>
      </c>
      <c r="H132" s="49" t="s">
        <v>59</v>
      </c>
      <c r="I132" s="49" t="s">
        <v>61</v>
      </c>
      <c r="J132" s="49" t="s">
        <v>399</v>
      </c>
      <c r="K132" s="49" t="s">
        <v>373</v>
      </c>
      <c r="L132" s="20" t="s">
        <v>104</v>
      </c>
      <c r="M132" s="20" t="s">
        <v>400</v>
      </c>
      <c r="N132" s="91" t="s">
        <v>401</v>
      </c>
      <c r="O132" s="100">
        <v>24</v>
      </c>
      <c r="P132" s="49" t="s">
        <v>376</v>
      </c>
      <c r="Q132" s="105">
        <v>230.68</v>
      </c>
      <c r="R132" s="105">
        <v>0</v>
      </c>
      <c r="S132" s="105">
        <v>0</v>
      </c>
      <c r="T132" s="119">
        <v>0</v>
      </c>
      <c r="U132" s="105">
        <v>0</v>
      </c>
      <c r="V132" s="17">
        <f t="shared" si="7"/>
        <v>230.68</v>
      </c>
      <c r="W132" s="91">
        <v>4572</v>
      </c>
      <c r="X132" s="49" t="s">
        <v>84</v>
      </c>
      <c r="Y132" s="49" t="s">
        <v>393</v>
      </c>
      <c r="Z132" s="49" t="s">
        <v>84</v>
      </c>
      <c r="AA132" s="49" t="s">
        <v>134</v>
      </c>
      <c r="AB132" s="22" t="s">
        <v>88</v>
      </c>
      <c r="AC132" s="26"/>
    </row>
    <row r="133" spans="1:29" ht="12.75" x14ac:dyDescent="0.2">
      <c r="A133" s="15" t="s">
        <v>46</v>
      </c>
      <c r="B133" s="15" t="s">
        <v>406</v>
      </c>
      <c r="C133" s="21">
        <v>2150612</v>
      </c>
      <c r="D133" s="15" t="s">
        <v>98</v>
      </c>
      <c r="E133" s="15" t="s">
        <v>131</v>
      </c>
      <c r="F133" s="15" t="s">
        <v>100</v>
      </c>
      <c r="G133" s="15" t="s">
        <v>57</v>
      </c>
      <c r="H133" s="15" t="s">
        <v>59</v>
      </c>
      <c r="I133" s="15" t="s">
        <v>61</v>
      </c>
      <c r="J133" s="15" t="s">
        <v>474</v>
      </c>
      <c r="K133" s="15" t="s">
        <v>475</v>
      </c>
      <c r="L133" s="15" t="s">
        <v>65</v>
      </c>
      <c r="M133" s="15" t="s">
        <v>476</v>
      </c>
      <c r="N133" s="64" t="s">
        <v>477</v>
      </c>
      <c r="O133" s="15">
        <v>16</v>
      </c>
      <c r="P133" s="15" t="s">
        <v>70</v>
      </c>
      <c r="Q133" s="16">
        <v>0</v>
      </c>
      <c r="R133" s="16">
        <v>480</v>
      </c>
      <c r="S133" s="16">
        <f>88.5+88.5</f>
        <v>177</v>
      </c>
      <c r="T133" s="16">
        <v>0</v>
      </c>
      <c r="U133" s="16">
        <v>0</v>
      </c>
      <c r="V133" s="17">
        <f t="shared" si="7"/>
        <v>657</v>
      </c>
      <c r="W133" s="15">
        <v>4572</v>
      </c>
      <c r="X133" s="15" t="s">
        <v>84</v>
      </c>
      <c r="Y133" s="18" t="s">
        <v>478</v>
      </c>
      <c r="Z133" s="15" t="s">
        <v>84</v>
      </c>
      <c r="AA133" s="15" t="s">
        <v>84</v>
      </c>
      <c r="AB133" s="15" t="s">
        <v>88</v>
      </c>
      <c r="AC133" s="15" t="s">
        <v>479</v>
      </c>
    </row>
    <row r="134" spans="1:29" ht="12.75" x14ac:dyDescent="0.2">
      <c r="A134" s="22" t="s">
        <v>46</v>
      </c>
      <c r="B134" s="22" t="s">
        <v>359</v>
      </c>
      <c r="C134" s="21">
        <v>1756906</v>
      </c>
      <c r="D134" s="22" t="s">
        <v>52</v>
      </c>
      <c r="E134" s="22" t="s">
        <v>99</v>
      </c>
      <c r="F134" s="22" t="s">
        <v>279</v>
      </c>
      <c r="G134" s="56" t="s">
        <v>360</v>
      </c>
      <c r="H134" s="83" t="s">
        <v>59</v>
      </c>
      <c r="I134" s="83" t="s">
        <v>61</v>
      </c>
      <c r="J134" s="83" t="s">
        <v>361</v>
      </c>
      <c r="K134" s="83" t="s">
        <v>362</v>
      </c>
      <c r="L134" s="89" t="s">
        <v>65</v>
      </c>
      <c r="M134" s="89" t="s">
        <v>363</v>
      </c>
      <c r="N134" s="92" t="s">
        <v>364</v>
      </c>
      <c r="O134" s="101"/>
      <c r="P134" s="83" t="s">
        <v>70</v>
      </c>
      <c r="Q134" s="104">
        <v>0</v>
      </c>
      <c r="R134" s="104">
        <v>0</v>
      </c>
      <c r="S134" s="104">
        <v>0</v>
      </c>
      <c r="T134" s="104">
        <v>0</v>
      </c>
      <c r="U134" s="104">
        <v>0</v>
      </c>
      <c r="V134" s="17">
        <f t="shared" si="7"/>
        <v>0</v>
      </c>
      <c r="W134" s="83" t="s">
        <v>131</v>
      </c>
      <c r="X134" s="83" t="s">
        <v>157</v>
      </c>
      <c r="Y134" s="127" t="s">
        <v>365</v>
      </c>
      <c r="Z134" s="83" t="s">
        <v>84</v>
      </c>
      <c r="AA134" s="83" t="s">
        <v>84</v>
      </c>
      <c r="AB134" s="83" t="s">
        <v>88</v>
      </c>
      <c r="AC134" s="15" t="s">
        <v>268</v>
      </c>
    </row>
    <row r="135" spans="1:29" ht="12.75" x14ac:dyDescent="0.2">
      <c r="A135" s="22" t="s">
        <v>46</v>
      </c>
      <c r="B135" s="22" t="s">
        <v>359</v>
      </c>
      <c r="C135" s="18">
        <v>1756906</v>
      </c>
      <c r="D135" s="22" t="s">
        <v>52</v>
      </c>
      <c r="E135" s="22" t="s">
        <v>99</v>
      </c>
      <c r="F135" s="22" t="s">
        <v>279</v>
      </c>
      <c r="G135" s="56" t="s">
        <v>57</v>
      </c>
      <c r="H135" s="83" t="s">
        <v>59</v>
      </c>
      <c r="I135" s="83" t="s">
        <v>61</v>
      </c>
      <c r="J135" s="83" t="s">
        <v>619</v>
      </c>
      <c r="K135" s="83" t="s">
        <v>517</v>
      </c>
      <c r="L135" s="89" t="s">
        <v>104</v>
      </c>
      <c r="M135" s="89" t="s">
        <v>230</v>
      </c>
      <c r="N135" s="93">
        <v>43007</v>
      </c>
      <c r="O135" s="89">
        <v>8</v>
      </c>
      <c r="P135" s="83" t="s">
        <v>376</v>
      </c>
      <c r="Q135" s="106">
        <v>9.31</v>
      </c>
      <c r="R135" s="104">
        <v>0</v>
      </c>
      <c r="S135" s="104">
        <v>0</v>
      </c>
      <c r="T135" s="104">
        <v>0</v>
      </c>
      <c r="U135" s="104">
        <v>0</v>
      </c>
      <c r="V135" s="17">
        <f t="shared" si="7"/>
        <v>9.31</v>
      </c>
      <c r="W135" s="83">
        <v>4572</v>
      </c>
      <c r="X135" s="83" t="s">
        <v>84</v>
      </c>
      <c r="Y135" s="127" t="s">
        <v>620</v>
      </c>
      <c r="Z135" s="83" t="s">
        <v>84</v>
      </c>
      <c r="AA135" s="83" t="s">
        <v>134</v>
      </c>
      <c r="AB135" s="83" t="s">
        <v>88</v>
      </c>
      <c r="AC135" s="26"/>
    </row>
    <row r="136" spans="1:29" ht="12.75" x14ac:dyDescent="0.2">
      <c r="A136" s="22" t="s">
        <v>46</v>
      </c>
      <c r="B136" s="22" t="s">
        <v>378</v>
      </c>
      <c r="C136" s="21">
        <v>2066001</v>
      </c>
      <c r="D136" s="22" t="s">
        <v>98</v>
      </c>
      <c r="E136" s="22" t="s">
        <v>131</v>
      </c>
      <c r="F136" s="22" t="s">
        <v>167</v>
      </c>
      <c r="G136" s="56" t="s">
        <v>57</v>
      </c>
      <c r="H136" s="83" t="s">
        <v>59</v>
      </c>
      <c r="I136" s="83" t="s">
        <v>61</v>
      </c>
      <c r="J136" s="83" t="s">
        <v>372</v>
      </c>
      <c r="K136" s="83" t="s">
        <v>373</v>
      </c>
      <c r="L136" s="89" t="s">
        <v>104</v>
      </c>
      <c r="M136" s="89" t="s">
        <v>374</v>
      </c>
      <c r="N136" s="92" t="s">
        <v>375</v>
      </c>
      <c r="O136" s="89">
        <v>30</v>
      </c>
      <c r="P136" s="83" t="s">
        <v>376</v>
      </c>
      <c r="Q136" s="104">
        <v>270</v>
      </c>
      <c r="R136" s="104">
        <v>0</v>
      </c>
      <c r="S136" s="104">
        <v>0</v>
      </c>
      <c r="T136" s="104">
        <v>0</v>
      </c>
      <c r="U136" s="104">
        <v>0</v>
      </c>
      <c r="V136" s="17">
        <f t="shared" ref="V136:V167" si="8">SUM(Q136:U136)</f>
        <v>270</v>
      </c>
      <c r="W136" s="83">
        <v>4572</v>
      </c>
      <c r="X136" s="83" t="s">
        <v>84</v>
      </c>
      <c r="Y136" s="127" t="s">
        <v>377</v>
      </c>
      <c r="Z136" s="83" t="s">
        <v>84</v>
      </c>
      <c r="AA136" s="83" t="s">
        <v>134</v>
      </c>
      <c r="AB136" s="83" t="s">
        <v>88</v>
      </c>
      <c r="AC136" s="56" t="s">
        <v>89</v>
      </c>
    </row>
    <row r="137" spans="1:29" ht="12.75" x14ac:dyDescent="0.2">
      <c r="A137" s="22" t="s">
        <v>46</v>
      </c>
      <c r="B137" s="22" t="s">
        <v>378</v>
      </c>
      <c r="C137" s="21">
        <v>2066001</v>
      </c>
      <c r="D137" s="22" t="s">
        <v>98</v>
      </c>
      <c r="E137" s="22" t="s">
        <v>131</v>
      </c>
      <c r="F137" s="22" t="s">
        <v>167</v>
      </c>
      <c r="G137" s="56" t="s">
        <v>57</v>
      </c>
      <c r="H137" s="83" t="s">
        <v>59</v>
      </c>
      <c r="I137" s="83" t="s">
        <v>61</v>
      </c>
      <c r="J137" s="83" t="s">
        <v>391</v>
      </c>
      <c r="K137" s="83" t="s">
        <v>373</v>
      </c>
      <c r="L137" s="89" t="s">
        <v>104</v>
      </c>
      <c r="M137" s="89" t="s">
        <v>374</v>
      </c>
      <c r="N137" s="92" t="s">
        <v>392</v>
      </c>
      <c r="O137" s="89">
        <v>30</v>
      </c>
      <c r="P137" s="83" t="s">
        <v>376</v>
      </c>
      <c r="Q137" s="104">
        <v>205.38</v>
      </c>
      <c r="R137" s="104">
        <v>0</v>
      </c>
      <c r="S137" s="104">
        <v>0</v>
      </c>
      <c r="T137" s="104">
        <v>0</v>
      </c>
      <c r="U137" s="104">
        <v>0</v>
      </c>
      <c r="V137" s="17">
        <f t="shared" si="8"/>
        <v>205.38</v>
      </c>
      <c r="W137" s="83">
        <v>4572</v>
      </c>
      <c r="X137" s="83" t="s">
        <v>84</v>
      </c>
      <c r="Y137" s="127" t="s">
        <v>393</v>
      </c>
      <c r="Z137" s="83" t="s">
        <v>84</v>
      </c>
      <c r="AA137" s="83" t="s">
        <v>134</v>
      </c>
      <c r="AB137" s="83" t="s">
        <v>88</v>
      </c>
      <c r="AC137" s="26"/>
    </row>
    <row r="138" spans="1:29" ht="12.75" x14ac:dyDescent="0.2">
      <c r="A138" s="22" t="s">
        <v>46</v>
      </c>
      <c r="B138" s="56" t="s">
        <v>533</v>
      </c>
      <c r="C138" s="18">
        <v>2039468</v>
      </c>
      <c r="D138" s="22" t="s">
        <v>98</v>
      </c>
      <c r="E138" s="22" t="s">
        <v>131</v>
      </c>
      <c r="F138" s="22" t="s">
        <v>122</v>
      </c>
      <c r="G138" s="49" t="s">
        <v>57</v>
      </c>
      <c r="H138" s="49" t="s">
        <v>59</v>
      </c>
      <c r="I138" s="49" t="s">
        <v>61</v>
      </c>
      <c r="J138" s="85" t="s">
        <v>534</v>
      </c>
      <c r="K138" s="49" t="s">
        <v>506</v>
      </c>
      <c r="L138" s="20" t="s">
        <v>104</v>
      </c>
      <c r="M138" s="20" t="s">
        <v>374</v>
      </c>
      <c r="N138" s="91" t="s">
        <v>535</v>
      </c>
      <c r="O138" s="100">
        <v>10</v>
      </c>
      <c r="P138" s="49" t="s">
        <v>376</v>
      </c>
      <c r="Q138" s="105">
        <v>0</v>
      </c>
      <c r="R138" s="105">
        <v>0</v>
      </c>
      <c r="S138" s="105">
        <v>0</v>
      </c>
      <c r="T138" s="105">
        <v>0</v>
      </c>
      <c r="U138" s="105">
        <v>0</v>
      </c>
      <c r="V138" s="17">
        <f t="shared" si="8"/>
        <v>0</v>
      </c>
      <c r="W138" s="91" t="s">
        <v>131</v>
      </c>
      <c r="X138" s="49" t="s">
        <v>157</v>
      </c>
      <c r="Y138" s="49" t="s">
        <v>496</v>
      </c>
      <c r="Z138" s="49" t="s">
        <v>157</v>
      </c>
      <c r="AA138" s="49" t="s">
        <v>134</v>
      </c>
      <c r="AB138" s="49" t="s">
        <v>88</v>
      </c>
      <c r="AC138" s="26"/>
    </row>
    <row r="139" spans="1:29" ht="12.75" x14ac:dyDescent="0.2">
      <c r="A139" s="22" t="s">
        <v>46</v>
      </c>
      <c r="B139" s="56" t="s">
        <v>642</v>
      </c>
      <c r="C139" s="21">
        <v>1870917</v>
      </c>
      <c r="D139" s="22" t="s">
        <v>52</v>
      </c>
      <c r="E139" s="22" t="s">
        <v>521</v>
      </c>
      <c r="F139" s="22" t="s">
        <v>279</v>
      </c>
      <c r="G139" s="22" t="s">
        <v>57</v>
      </c>
      <c r="H139" s="22" t="s">
        <v>59</v>
      </c>
      <c r="I139" s="22" t="s">
        <v>61</v>
      </c>
      <c r="J139" s="22" t="s">
        <v>596</v>
      </c>
      <c r="K139" s="22" t="s">
        <v>506</v>
      </c>
      <c r="L139" s="15" t="s">
        <v>104</v>
      </c>
      <c r="M139" s="15" t="s">
        <v>374</v>
      </c>
      <c r="N139" s="66" t="s">
        <v>597</v>
      </c>
      <c r="O139" s="15">
        <v>16</v>
      </c>
      <c r="P139" s="22" t="s">
        <v>376</v>
      </c>
      <c r="Q139" s="16">
        <v>301.14999999999998</v>
      </c>
      <c r="R139" s="23">
        <v>0</v>
      </c>
      <c r="S139" s="23">
        <v>0</v>
      </c>
      <c r="T139" s="23">
        <v>0</v>
      </c>
      <c r="U139" s="23">
        <v>0</v>
      </c>
      <c r="V139" s="17">
        <f t="shared" si="8"/>
        <v>301.14999999999998</v>
      </c>
      <c r="W139" s="22">
        <v>4572</v>
      </c>
      <c r="X139" s="22" t="s">
        <v>84</v>
      </c>
      <c r="Y139" s="24" t="s">
        <v>598</v>
      </c>
      <c r="Z139" s="22" t="s">
        <v>134</v>
      </c>
      <c r="AA139" s="22" t="s">
        <v>134</v>
      </c>
      <c r="AB139" s="22"/>
      <c r="AC139" s="26"/>
    </row>
    <row r="140" spans="1:29" ht="12.75" x14ac:dyDescent="0.2">
      <c r="A140" s="22" t="s">
        <v>46</v>
      </c>
      <c r="B140" s="22" t="s">
        <v>220</v>
      </c>
      <c r="C140" s="21">
        <v>2059059</v>
      </c>
      <c r="D140" s="22" t="s">
        <v>98</v>
      </c>
      <c r="E140" s="22" t="s">
        <v>131</v>
      </c>
      <c r="F140" s="22" t="s">
        <v>140</v>
      </c>
      <c r="G140" s="22" t="s">
        <v>57</v>
      </c>
      <c r="H140" s="22" t="s">
        <v>59</v>
      </c>
      <c r="I140" s="22" t="s">
        <v>61</v>
      </c>
      <c r="J140" s="22" t="s">
        <v>221</v>
      </c>
      <c r="K140" s="22" t="s">
        <v>222</v>
      </c>
      <c r="L140" s="15" t="s">
        <v>65</v>
      </c>
      <c r="M140" s="15" t="s">
        <v>145</v>
      </c>
      <c r="N140" s="66" t="s">
        <v>223</v>
      </c>
      <c r="O140" s="15">
        <v>24</v>
      </c>
      <c r="P140" s="22" t="s">
        <v>70</v>
      </c>
      <c r="Q140" s="23">
        <v>0</v>
      </c>
      <c r="R140" s="23">
        <v>0</v>
      </c>
      <c r="S140" s="16">
        <v>0</v>
      </c>
      <c r="T140" s="23">
        <v>0</v>
      </c>
      <c r="U140" s="23">
        <v>0</v>
      </c>
      <c r="V140" s="17">
        <f t="shared" si="8"/>
        <v>0</v>
      </c>
      <c r="W140" s="22" t="s">
        <v>131</v>
      </c>
      <c r="X140" s="22" t="s">
        <v>84</v>
      </c>
      <c r="Y140" s="24" t="s">
        <v>224</v>
      </c>
      <c r="Z140" s="22" t="s">
        <v>134</v>
      </c>
      <c r="AA140" s="22" t="s">
        <v>134</v>
      </c>
      <c r="AB140" s="22" t="s">
        <v>225</v>
      </c>
      <c r="AC140" s="22" t="s">
        <v>226</v>
      </c>
    </row>
    <row r="141" spans="1:29" ht="12.75" x14ac:dyDescent="0.2">
      <c r="A141" s="22" t="s">
        <v>46</v>
      </c>
      <c r="B141" s="22" t="s">
        <v>396</v>
      </c>
      <c r="C141" s="21">
        <v>1995397</v>
      </c>
      <c r="D141" s="22" t="s">
        <v>98</v>
      </c>
      <c r="E141" s="22" t="s">
        <v>121</v>
      </c>
      <c r="F141" s="22" t="s">
        <v>150</v>
      </c>
      <c r="G141" s="22" t="s">
        <v>57</v>
      </c>
      <c r="H141" s="22" t="s">
        <v>59</v>
      </c>
      <c r="I141" s="22" t="s">
        <v>61</v>
      </c>
      <c r="J141" s="22" t="s">
        <v>391</v>
      </c>
      <c r="K141" s="22" t="s">
        <v>373</v>
      </c>
      <c r="L141" s="15" t="s">
        <v>104</v>
      </c>
      <c r="M141" s="15" t="s">
        <v>374</v>
      </c>
      <c r="N141" s="66" t="s">
        <v>392</v>
      </c>
      <c r="O141" s="15">
        <v>30</v>
      </c>
      <c r="P141" s="22" t="s">
        <v>376</v>
      </c>
      <c r="Q141" s="23">
        <v>205.38</v>
      </c>
      <c r="R141" s="23">
        <v>0</v>
      </c>
      <c r="S141" s="23">
        <v>0</v>
      </c>
      <c r="T141" s="23">
        <v>0</v>
      </c>
      <c r="U141" s="23">
        <v>0</v>
      </c>
      <c r="V141" s="17">
        <f t="shared" si="8"/>
        <v>205.38</v>
      </c>
      <c r="W141" s="22">
        <v>4572</v>
      </c>
      <c r="X141" s="22" t="s">
        <v>84</v>
      </c>
      <c r="Y141" s="24" t="s">
        <v>393</v>
      </c>
      <c r="Z141" s="22" t="s">
        <v>84</v>
      </c>
      <c r="AA141" s="22" t="s">
        <v>134</v>
      </c>
      <c r="AB141" s="22" t="s">
        <v>88</v>
      </c>
      <c r="AC141" s="26"/>
    </row>
    <row r="142" spans="1:29" ht="12.75" x14ac:dyDescent="0.2">
      <c r="A142" s="22" t="s">
        <v>46</v>
      </c>
      <c r="B142" s="22" t="s">
        <v>396</v>
      </c>
      <c r="C142" s="21">
        <v>1995397</v>
      </c>
      <c r="D142" s="22" t="s">
        <v>98</v>
      </c>
      <c r="E142" s="22" t="s">
        <v>121</v>
      </c>
      <c r="F142" s="22" t="s">
        <v>150</v>
      </c>
      <c r="G142" s="22" t="s">
        <v>57</v>
      </c>
      <c r="H142" s="22" t="s">
        <v>59</v>
      </c>
      <c r="I142" s="22" t="s">
        <v>61</v>
      </c>
      <c r="J142" s="22" t="s">
        <v>467</v>
      </c>
      <c r="K142" s="22" t="s">
        <v>373</v>
      </c>
      <c r="L142" s="15" t="s">
        <v>104</v>
      </c>
      <c r="M142" s="15" t="s">
        <v>374</v>
      </c>
      <c r="N142" s="66" t="s">
        <v>468</v>
      </c>
      <c r="O142" s="15">
        <v>16</v>
      </c>
      <c r="P142" s="22" t="s">
        <v>376</v>
      </c>
      <c r="Q142" s="23">
        <v>148.18</v>
      </c>
      <c r="R142" s="23">
        <v>0</v>
      </c>
      <c r="S142" s="23">
        <v>0</v>
      </c>
      <c r="T142" s="23">
        <v>0</v>
      </c>
      <c r="U142" s="23">
        <v>0</v>
      </c>
      <c r="V142" s="17">
        <f t="shared" si="8"/>
        <v>148.18</v>
      </c>
      <c r="W142" s="22">
        <v>4572</v>
      </c>
      <c r="X142" s="22" t="s">
        <v>84</v>
      </c>
      <c r="Y142" s="24" t="s">
        <v>393</v>
      </c>
      <c r="Z142" s="22" t="s">
        <v>84</v>
      </c>
      <c r="AA142" s="22" t="s">
        <v>134</v>
      </c>
      <c r="AB142" s="22" t="s">
        <v>88</v>
      </c>
      <c r="AC142" s="26"/>
    </row>
    <row r="143" spans="1:29" ht="12.75" x14ac:dyDescent="0.2">
      <c r="A143" s="22" t="s">
        <v>46</v>
      </c>
      <c r="B143" s="22" t="s">
        <v>396</v>
      </c>
      <c r="C143" s="77">
        <v>1995397</v>
      </c>
      <c r="D143" s="22" t="s">
        <v>98</v>
      </c>
      <c r="E143" s="22" t="s">
        <v>121</v>
      </c>
      <c r="F143" s="22" t="s">
        <v>150</v>
      </c>
      <c r="G143" s="22" t="s">
        <v>57</v>
      </c>
      <c r="H143" s="22" t="s">
        <v>59</v>
      </c>
      <c r="I143" s="22" t="s">
        <v>61</v>
      </c>
      <c r="J143" s="22" t="s">
        <v>599</v>
      </c>
      <c r="K143" s="22" t="s">
        <v>600</v>
      </c>
      <c r="L143" s="15" t="s">
        <v>104</v>
      </c>
      <c r="M143" s="15" t="s">
        <v>145</v>
      </c>
      <c r="N143" s="66" t="s">
        <v>601</v>
      </c>
      <c r="O143" s="15">
        <v>14</v>
      </c>
      <c r="P143" s="22" t="s">
        <v>70</v>
      </c>
      <c r="Q143" s="16">
        <v>0</v>
      </c>
      <c r="R143" s="23">
        <v>0</v>
      </c>
      <c r="S143" s="23">
        <v>0</v>
      </c>
      <c r="T143" s="23">
        <v>0</v>
      </c>
      <c r="U143" s="23">
        <v>0</v>
      </c>
      <c r="V143" s="17">
        <f t="shared" si="8"/>
        <v>0</v>
      </c>
      <c r="W143" s="22" t="s">
        <v>131</v>
      </c>
      <c r="X143" s="22" t="s">
        <v>157</v>
      </c>
      <c r="Y143" s="24" t="s">
        <v>602</v>
      </c>
      <c r="Z143" s="22" t="s">
        <v>84</v>
      </c>
      <c r="AA143" s="22" t="s">
        <v>134</v>
      </c>
      <c r="AB143" s="22" t="s">
        <v>88</v>
      </c>
      <c r="AC143" s="22" t="s">
        <v>603</v>
      </c>
    </row>
    <row r="144" spans="1:29" ht="12.75" x14ac:dyDescent="0.2">
      <c r="A144" s="22" t="s">
        <v>46</v>
      </c>
      <c r="B144" s="56" t="s">
        <v>396</v>
      </c>
      <c r="C144" s="57">
        <v>1995397</v>
      </c>
      <c r="D144" s="22" t="s">
        <v>98</v>
      </c>
      <c r="E144" s="22" t="s">
        <v>121</v>
      </c>
      <c r="F144" s="22" t="s">
        <v>728</v>
      </c>
      <c r="G144" s="22" t="s">
        <v>57</v>
      </c>
      <c r="H144" s="22" t="s">
        <v>59</v>
      </c>
      <c r="I144" s="22" t="s">
        <v>61</v>
      </c>
      <c r="J144" s="22" t="s">
        <v>724</v>
      </c>
      <c r="K144" s="22" t="s">
        <v>517</v>
      </c>
      <c r="L144" s="15" t="s">
        <v>104</v>
      </c>
      <c r="M144" s="15" t="s">
        <v>374</v>
      </c>
      <c r="N144" s="66" t="s">
        <v>725</v>
      </c>
      <c r="O144" s="15">
        <v>20</v>
      </c>
      <c r="P144" s="22" t="s">
        <v>376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17">
        <f t="shared" si="8"/>
        <v>0</v>
      </c>
      <c r="W144" s="22" t="s">
        <v>131</v>
      </c>
      <c r="X144" s="22" t="s">
        <v>157</v>
      </c>
      <c r="Y144" s="24" t="s">
        <v>726</v>
      </c>
      <c r="Z144" s="22" t="s">
        <v>134</v>
      </c>
      <c r="AA144" s="22" t="s">
        <v>134</v>
      </c>
      <c r="AB144" s="22" t="s">
        <v>225</v>
      </c>
      <c r="AC144" s="22" t="s">
        <v>727</v>
      </c>
    </row>
    <row r="145" spans="1:29" ht="12.75" x14ac:dyDescent="0.2">
      <c r="A145" s="22" t="s">
        <v>46</v>
      </c>
      <c r="B145" s="56" t="s">
        <v>369</v>
      </c>
      <c r="C145" s="21">
        <v>1869160</v>
      </c>
      <c r="D145" s="22" t="s">
        <v>98</v>
      </c>
      <c r="E145" s="22" t="s">
        <v>55</v>
      </c>
      <c r="F145" s="22" t="s">
        <v>140</v>
      </c>
      <c r="G145" s="22" t="s">
        <v>57</v>
      </c>
      <c r="H145" s="22" t="s">
        <v>59</v>
      </c>
      <c r="I145" s="22" t="s">
        <v>61</v>
      </c>
      <c r="J145" s="22" t="s">
        <v>366</v>
      </c>
      <c r="K145" s="22" t="s">
        <v>367</v>
      </c>
      <c r="L145" s="15" t="s">
        <v>104</v>
      </c>
      <c r="M145" s="15" t="s">
        <v>216</v>
      </c>
      <c r="N145" s="67">
        <v>42860</v>
      </c>
      <c r="O145" s="15">
        <v>8</v>
      </c>
      <c r="P145" s="22" t="s">
        <v>70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17">
        <f t="shared" si="8"/>
        <v>0</v>
      </c>
      <c r="W145" s="22" t="s">
        <v>131</v>
      </c>
      <c r="X145" s="22" t="s">
        <v>157</v>
      </c>
      <c r="Y145" s="24" t="s">
        <v>368</v>
      </c>
      <c r="Z145" s="22" t="s">
        <v>84</v>
      </c>
      <c r="AA145" s="22" t="s">
        <v>134</v>
      </c>
      <c r="AB145" s="22" t="s">
        <v>88</v>
      </c>
      <c r="AC145" s="22" t="s">
        <v>89</v>
      </c>
    </row>
    <row r="146" spans="1:29" ht="12.75" x14ac:dyDescent="0.2">
      <c r="A146" s="22" t="s">
        <v>46</v>
      </c>
      <c r="B146" s="56" t="s">
        <v>369</v>
      </c>
      <c r="C146" s="18">
        <v>1869160</v>
      </c>
      <c r="D146" s="22" t="s">
        <v>98</v>
      </c>
      <c r="E146" s="22" t="s">
        <v>55</v>
      </c>
      <c r="F146" s="22" t="s">
        <v>140</v>
      </c>
      <c r="G146" s="22" t="s">
        <v>57</v>
      </c>
      <c r="H146" s="22" t="s">
        <v>59</v>
      </c>
      <c r="I146" s="22" t="s">
        <v>61</v>
      </c>
      <c r="J146" s="22" t="s">
        <v>619</v>
      </c>
      <c r="K146" s="22" t="s">
        <v>517</v>
      </c>
      <c r="L146" s="15" t="s">
        <v>104</v>
      </c>
      <c r="M146" s="15" t="s">
        <v>230</v>
      </c>
      <c r="N146" s="67">
        <v>43007</v>
      </c>
      <c r="O146" s="15">
        <v>8</v>
      </c>
      <c r="P146" s="22" t="s">
        <v>376</v>
      </c>
      <c r="Q146" s="16">
        <v>9.31</v>
      </c>
      <c r="R146" s="23">
        <v>0</v>
      </c>
      <c r="S146" s="23">
        <v>0</v>
      </c>
      <c r="T146" s="23">
        <v>0</v>
      </c>
      <c r="U146" s="23">
        <v>0</v>
      </c>
      <c r="V146" s="17">
        <f t="shared" si="8"/>
        <v>9.31</v>
      </c>
      <c r="W146" s="22">
        <v>4572</v>
      </c>
      <c r="X146" s="22" t="s">
        <v>84</v>
      </c>
      <c r="Y146" s="24" t="s">
        <v>620</v>
      </c>
      <c r="Z146" s="22" t="s">
        <v>84</v>
      </c>
      <c r="AA146" s="22" t="s">
        <v>134</v>
      </c>
      <c r="AB146" s="22" t="s">
        <v>88</v>
      </c>
      <c r="AC146" s="26"/>
    </row>
    <row r="147" spans="1:29" ht="12.75" x14ac:dyDescent="0.2">
      <c r="A147" s="22" t="s">
        <v>46</v>
      </c>
      <c r="B147" s="56" t="s">
        <v>369</v>
      </c>
      <c r="C147" s="21">
        <v>1869160</v>
      </c>
      <c r="D147" s="22" t="s">
        <v>98</v>
      </c>
      <c r="E147" s="22" t="s">
        <v>55</v>
      </c>
      <c r="F147" s="22" t="s">
        <v>140</v>
      </c>
      <c r="G147" s="22" t="s">
        <v>57</v>
      </c>
      <c r="H147" s="22" t="s">
        <v>59</v>
      </c>
      <c r="I147" s="22" t="s">
        <v>61</v>
      </c>
      <c r="J147" s="22" t="s">
        <v>596</v>
      </c>
      <c r="K147" s="22" t="s">
        <v>506</v>
      </c>
      <c r="L147" s="15" t="s">
        <v>104</v>
      </c>
      <c r="M147" s="15" t="s">
        <v>374</v>
      </c>
      <c r="N147" s="66" t="s">
        <v>597</v>
      </c>
      <c r="O147" s="15">
        <v>16</v>
      </c>
      <c r="P147" s="22" t="s">
        <v>376</v>
      </c>
      <c r="Q147" s="16">
        <v>301.14999999999998</v>
      </c>
      <c r="R147" s="23">
        <v>0</v>
      </c>
      <c r="S147" s="23">
        <v>0</v>
      </c>
      <c r="T147" s="116">
        <v>0</v>
      </c>
      <c r="U147" s="23">
        <v>0</v>
      </c>
      <c r="V147" s="17">
        <f t="shared" si="8"/>
        <v>301.14999999999998</v>
      </c>
      <c r="W147" s="22">
        <v>4572</v>
      </c>
      <c r="X147" s="22" t="s">
        <v>84</v>
      </c>
      <c r="Y147" s="24" t="s">
        <v>598</v>
      </c>
      <c r="Z147" s="22" t="s">
        <v>134</v>
      </c>
      <c r="AA147" s="22" t="s">
        <v>134</v>
      </c>
      <c r="AB147" s="22"/>
      <c r="AC147" s="26"/>
    </row>
    <row r="148" spans="1:29" ht="12.75" x14ac:dyDescent="0.2">
      <c r="A148" s="22" t="s">
        <v>46</v>
      </c>
      <c r="B148" s="22" t="s">
        <v>339</v>
      </c>
      <c r="C148" s="21">
        <v>1797087</v>
      </c>
      <c r="D148" s="22" t="s">
        <v>98</v>
      </c>
      <c r="E148" s="22" t="s">
        <v>131</v>
      </c>
      <c r="F148" s="22" t="s">
        <v>100</v>
      </c>
      <c r="G148" s="22" t="s">
        <v>286</v>
      </c>
      <c r="H148" s="22" t="s">
        <v>340</v>
      </c>
      <c r="I148" s="22" t="s">
        <v>61</v>
      </c>
      <c r="J148" s="22" t="s">
        <v>341</v>
      </c>
      <c r="K148" s="22" t="s">
        <v>176</v>
      </c>
      <c r="L148" s="15" t="s">
        <v>65</v>
      </c>
      <c r="M148" s="15" t="s">
        <v>177</v>
      </c>
      <c r="N148" s="56" t="s">
        <v>342</v>
      </c>
      <c r="O148" s="25"/>
      <c r="P148" s="22" t="s">
        <v>70</v>
      </c>
      <c r="Q148" s="23">
        <v>0</v>
      </c>
      <c r="R148" s="23">
        <v>0</v>
      </c>
      <c r="S148" s="23">
        <v>0</v>
      </c>
      <c r="T148" s="23">
        <v>0</v>
      </c>
      <c r="U148" s="73">
        <v>11000</v>
      </c>
      <c r="V148" s="17">
        <f t="shared" si="8"/>
        <v>11000</v>
      </c>
      <c r="W148" s="22">
        <v>4572</v>
      </c>
      <c r="X148" s="22" t="s">
        <v>84</v>
      </c>
      <c r="Y148" s="24" t="s">
        <v>343</v>
      </c>
      <c r="Z148" s="22" t="s">
        <v>134</v>
      </c>
      <c r="AA148" s="22" t="s">
        <v>134</v>
      </c>
      <c r="AB148" s="22" t="s">
        <v>180</v>
      </c>
      <c r="AC148" s="26"/>
    </row>
    <row r="149" spans="1:29" ht="12.75" x14ac:dyDescent="0.2">
      <c r="A149" s="22" t="s">
        <v>46</v>
      </c>
      <c r="B149" s="22" t="s">
        <v>674</v>
      </c>
      <c r="C149" s="57">
        <v>1102937</v>
      </c>
      <c r="D149" s="22" t="s">
        <v>98</v>
      </c>
      <c r="E149" s="22" t="s">
        <v>121</v>
      </c>
      <c r="F149" s="22" t="s">
        <v>167</v>
      </c>
      <c r="G149" s="22" t="s">
        <v>286</v>
      </c>
      <c r="H149" s="22" t="s">
        <v>190</v>
      </c>
      <c r="I149" s="22" t="s">
        <v>152</v>
      </c>
      <c r="J149" s="22" t="s">
        <v>675</v>
      </c>
      <c r="K149" s="22" t="s">
        <v>424</v>
      </c>
      <c r="L149" s="15" t="s">
        <v>65</v>
      </c>
      <c r="M149" s="15" t="s">
        <v>667</v>
      </c>
      <c r="N149" s="56" t="s">
        <v>676</v>
      </c>
      <c r="O149" s="15">
        <v>400</v>
      </c>
      <c r="P149" s="22" t="s">
        <v>70</v>
      </c>
      <c r="Q149" s="23">
        <v>0</v>
      </c>
      <c r="R149" s="23">
        <v>0</v>
      </c>
      <c r="S149" s="23">
        <v>0</v>
      </c>
      <c r="T149" s="23">
        <v>0</v>
      </c>
      <c r="U149" s="73">
        <v>1890</v>
      </c>
      <c r="V149" s="17">
        <f t="shared" si="8"/>
        <v>1890</v>
      </c>
      <c r="W149" s="22">
        <v>4572</v>
      </c>
      <c r="X149" s="22" t="s">
        <v>157</v>
      </c>
      <c r="Y149" s="24" t="s">
        <v>677</v>
      </c>
      <c r="Z149" s="22" t="s">
        <v>134</v>
      </c>
      <c r="AA149" s="22" t="s">
        <v>134</v>
      </c>
      <c r="AB149" s="22" t="s">
        <v>180</v>
      </c>
      <c r="AC149" s="22" t="s">
        <v>663</v>
      </c>
    </row>
    <row r="150" spans="1:29" ht="12.75" x14ac:dyDescent="0.2">
      <c r="A150" s="22" t="s">
        <v>46</v>
      </c>
      <c r="B150" s="56" t="s">
        <v>629</v>
      </c>
      <c r="C150" s="18">
        <v>2018238</v>
      </c>
      <c r="D150" s="22" t="s">
        <v>98</v>
      </c>
      <c r="E150" s="22" t="s">
        <v>630</v>
      </c>
      <c r="F150" s="22" t="s">
        <v>150</v>
      </c>
      <c r="G150" s="22" t="s">
        <v>57</v>
      </c>
      <c r="H150" s="22" t="s">
        <v>59</v>
      </c>
      <c r="I150" s="22" t="s">
        <v>61</v>
      </c>
      <c r="J150" s="22" t="s">
        <v>619</v>
      </c>
      <c r="K150" s="22" t="s">
        <v>517</v>
      </c>
      <c r="L150" s="15" t="s">
        <v>104</v>
      </c>
      <c r="M150" s="15" t="s">
        <v>230</v>
      </c>
      <c r="N150" s="67">
        <v>43007</v>
      </c>
      <c r="O150" s="15">
        <v>8</v>
      </c>
      <c r="P150" s="22" t="s">
        <v>376</v>
      </c>
      <c r="Q150" s="16">
        <v>9.31</v>
      </c>
      <c r="R150" s="23">
        <v>0</v>
      </c>
      <c r="S150" s="23">
        <v>0</v>
      </c>
      <c r="T150" s="23">
        <v>0</v>
      </c>
      <c r="U150" s="23">
        <v>0</v>
      </c>
      <c r="V150" s="17">
        <f t="shared" si="8"/>
        <v>9.31</v>
      </c>
      <c r="W150" s="22">
        <v>4572</v>
      </c>
      <c r="X150" s="22" t="s">
        <v>84</v>
      </c>
      <c r="Y150" s="24" t="s">
        <v>620</v>
      </c>
      <c r="Z150" s="22" t="s">
        <v>84</v>
      </c>
      <c r="AA150" s="22" t="s">
        <v>134</v>
      </c>
      <c r="AB150" s="22" t="s">
        <v>88</v>
      </c>
      <c r="AC150" s="26"/>
    </row>
    <row r="151" spans="1:29" ht="12.75" x14ac:dyDescent="0.2">
      <c r="A151" s="22" t="s">
        <v>46</v>
      </c>
      <c r="B151" s="56" t="s">
        <v>629</v>
      </c>
      <c r="C151" s="18">
        <v>2018238</v>
      </c>
      <c r="D151" s="22" t="s">
        <v>98</v>
      </c>
      <c r="E151" s="22" t="s">
        <v>630</v>
      </c>
      <c r="F151" s="22" t="s">
        <v>150</v>
      </c>
      <c r="G151" s="22" t="s">
        <v>57</v>
      </c>
      <c r="H151" s="22" t="s">
        <v>59</v>
      </c>
      <c r="I151" s="22" t="s">
        <v>61</v>
      </c>
      <c r="J151" s="22" t="s">
        <v>694</v>
      </c>
      <c r="K151" s="22" t="s">
        <v>517</v>
      </c>
      <c r="L151" s="15" t="s">
        <v>104</v>
      </c>
      <c r="M151" s="15" t="s">
        <v>374</v>
      </c>
      <c r="N151" s="66" t="s">
        <v>695</v>
      </c>
      <c r="O151" s="15">
        <v>20</v>
      </c>
      <c r="P151" s="22" t="s">
        <v>376</v>
      </c>
      <c r="Q151" s="16">
        <v>209.29</v>
      </c>
      <c r="R151" s="23">
        <v>0</v>
      </c>
      <c r="S151" s="23">
        <v>0</v>
      </c>
      <c r="T151" s="23">
        <v>0</v>
      </c>
      <c r="U151" s="23">
        <v>0</v>
      </c>
      <c r="V151" s="17">
        <f t="shared" si="8"/>
        <v>209.29</v>
      </c>
      <c r="W151" s="22">
        <v>4572</v>
      </c>
      <c r="X151" s="22" t="s">
        <v>84</v>
      </c>
      <c r="Y151" s="24" t="s">
        <v>696</v>
      </c>
      <c r="Z151" s="22" t="s">
        <v>134</v>
      </c>
      <c r="AA151" s="22" t="s">
        <v>134</v>
      </c>
      <c r="AB151" s="22" t="s">
        <v>88</v>
      </c>
      <c r="AC151" s="26"/>
    </row>
    <row r="152" spans="1:29" ht="12.75" x14ac:dyDescent="0.2">
      <c r="A152" s="22" t="s">
        <v>46</v>
      </c>
      <c r="B152" s="22" t="s">
        <v>629</v>
      </c>
      <c r="C152" s="57">
        <v>2018238</v>
      </c>
      <c r="D152" s="22" t="s">
        <v>98</v>
      </c>
      <c r="E152" s="22" t="s">
        <v>55</v>
      </c>
      <c r="F152" s="22" t="s">
        <v>150</v>
      </c>
      <c r="G152" s="22" t="s">
        <v>57</v>
      </c>
      <c r="H152" s="22" t="s">
        <v>59</v>
      </c>
      <c r="I152" s="22" t="s">
        <v>61</v>
      </c>
      <c r="J152" s="22" t="s">
        <v>724</v>
      </c>
      <c r="K152" s="22" t="s">
        <v>517</v>
      </c>
      <c r="L152" s="15" t="s">
        <v>104</v>
      </c>
      <c r="M152" s="15" t="s">
        <v>374</v>
      </c>
      <c r="N152" s="66" t="s">
        <v>725</v>
      </c>
      <c r="O152" s="15">
        <v>20</v>
      </c>
      <c r="P152" s="22" t="s">
        <v>376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17">
        <f t="shared" si="8"/>
        <v>0</v>
      </c>
      <c r="W152" s="22" t="s">
        <v>131</v>
      </c>
      <c r="X152" s="22" t="s">
        <v>157</v>
      </c>
      <c r="Y152" s="24" t="s">
        <v>726</v>
      </c>
      <c r="Z152" s="22" t="s">
        <v>134</v>
      </c>
      <c r="AA152" s="22" t="s">
        <v>134</v>
      </c>
      <c r="AB152" s="22" t="s">
        <v>225</v>
      </c>
      <c r="AC152" s="22" t="s">
        <v>727</v>
      </c>
    </row>
    <row r="153" spans="1:29" ht="12.75" x14ac:dyDescent="0.2">
      <c r="A153" s="22" t="s">
        <v>46</v>
      </c>
      <c r="B153" s="56" t="s">
        <v>643</v>
      </c>
      <c r="C153" s="21">
        <v>3806088</v>
      </c>
      <c r="D153" s="22" t="s">
        <v>98</v>
      </c>
      <c r="E153" s="22" t="s">
        <v>131</v>
      </c>
      <c r="F153" s="22" t="s">
        <v>56</v>
      </c>
      <c r="G153" s="22" t="s">
        <v>57</v>
      </c>
      <c r="H153" s="22" t="s">
        <v>59</v>
      </c>
      <c r="I153" s="22" t="s">
        <v>61</v>
      </c>
      <c r="J153" s="22" t="s">
        <v>596</v>
      </c>
      <c r="K153" s="22" t="s">
        <v>506</v>
      </c>
      <c r="L153" s="15" t="s">
        <v>104</v>
      </c>
      <c r="M153" s="15" t="s">
        <v>374</v>
      </c>
      <c r="N153" s="66" t="s">
        <v>597</v>
      </c>
      <c r="O153" s="15">
        <v>16</v>
      </c>
      <c r="P153" s="22" t="s">
        <v>376</v>
      </c>
      <c r="Q153" s="16">
        <v>301.14999999999998</v>
      </c>
      <c r="R153" s="23">
        <v>0</v>
      </c>
      <c r="S153" s="23">
        <v>0</v>
      </c>
      <c r="T153" s="23">
        <v>0</v>
      </c>
      <c r="U153" s="23">
        <v>0</v>
      </c>
      <c r="V153" s="17">
        <f t="shared" si="8"/>
        <v>301.14999999999998</v>
      </c>
      <c r="W153" s="22">
        <v>4572</v>
      </c>
      <c r="X153" s="22" t="s">
        <v>84</v>
      </c>
      <c r="Y153" s="24" t="s">
        <v>598</v>
      </c>
      <c r="Z153" s="22" t="s">
        <v>134</v>
      </c>
      <c r="AA153" s="22" t="s">
        <v>134</v>
      </c>
      <c r="AB153" s="22"/>
      <c r="AC153" s="26"/>
    </row>
    <row r="154" spans="1:29" ht="12.75" x14ac:dyDescent="0.2">
      <c r="A154" s="22" t="s">
        <v>46</v>
      </c>
      <c r="B154" s="56" t="s">
        <v>472</v>
      </c>
      <c r="C154" s="21">
        <v>1797164</v>
      </c>
      <c r="D154" s="22" t="s">
        <v>98</v>
      </c>
      <c r="E154" s="22" t="s">
        <v>55</v>
      </c>
      <c r="F154" s="22" t="s">
        <v>167</v>
      </c>
      <c r="G154" s="22" t="s">
        <v>57</v>
      </c>
      <c r="H154" s="22" t="s">
        <v>59</v>
      </c>
      <c r="I154" s="22" t="s">
        <v>61</v>
      </c>
      <c r="J154" s="22" t="s">
        <v>467</v>
      </c>
      <c r="K154" s="22" t="s">
        <v>373</v>
      </c>
      <c r="L154" s="15" t="s">
        <v>104</v>
      </c>
      <c r="M154" s="15" t="s">
        <v>374</v>
      </c>
      <c r="N154" s="66" t="s">
        <v>468</v>
      </c>
      <c r="O154" s="15">
        <v>16</v>
      </c>
      <c r="P154" s="22" t="s">
        <v>376</v>
      </c>
      <c r="Q154" s="23">
        <v>148.18</v>
      </c>
      <c r="R154" s="23">
        <v>0</v>
      </c>
      <c r="S154" s="23">
        <v>0</v>
      </c>
      <c r="T154" s="116">
        <v>0</v>
      </c>
      <c r="U154" s="23">
        <v>0</v>
      </c>
      <c r="V154" s="17">
        <f t="shared" si="8"/>
        <v>148.18</v>
      </c>
      <c r="W154" s="22">
        <v>4572</v>
      </c>
      <c r="X154" s="22" t="s">
        <v>84</v>
      </c>
      <c r="Y154" s="24" t="s">
        <v>393</v>
      </c>
      <c r="Z154" s="22" t="s">
        <v>84</v>
      </c>
      <c r="AA154" s="22" t="s">
        <v>134</v>
      </c>
      <c r="AB154" s="22" t="s">
        <v>88</v>
      </c>
      <c r="AC154" s="26"/>
    </row>
    <row r="155" spans="1:29" ht="12.75" x14ac:dyDescent="0.2">
      <c r="A155" s="22" t="s">
        <v>46</v>
      </c>
      <c r="B155" s="22" t="s">
        <v>561</v>
      </c>
      <c r="C155" s="24">
        <v>1797164</v>
      </c>
      <c r="D155" s="22" t="s">
        <v>98</v>
      </c>
      <c r="E155" s="22" t="s">
        <v>55</v>
      </c>
      <c r="F155" s="22" t="s">
        <v>167</v>
      </c>
      <c r="G155" s="22" t="s">
        <v>57</v>
      </c>
      <c r="H155" s="22" t="s">
        <v>59</v>
      </c>
      <c r="I155" s="22" t="s">
        <v>61</v>
      </c>
      <c r="J155" s="22" t="s">
        <v>562</v>
      </c>
      <c r="K155" s="22" t="s">
        <v>373</v>
      </c>
      <c r="L155" s="15" t="s">
        <v>104</v>
      </c>
      <c r="M155" s="15" t="s">
        <v>105</v>
      </c>
      <c r="N155" s="66" t="s">
        <v>563</v>
      </c>
      <c r="O155" s="15">
        <v>32</v>
      </c>
      <c r="P155" s="22" t="s">
        <v>70</v>
      </c>
      <c r="Q155" s="106">
        <v>0</v>
      </c>
      <c r="R155" s="23">
        <v>0</v>
      </c>
      <c r="S155" s="23">
        <v>0</v>
      </c>
      <c r="T155" s="23">
        <v>0</v>
      </c>
      <c r="U155" s="23">
        <v>0</v>
      </c>
      <c r="V155" s="17">
        <f t="shared" si="8"/>
        <v>0</v>
      </c>
      <c r="W155" s="22" t="s">
        <v>131</v>
      </c>
      <c r="X155" s="22" t="s">
        <v>84</v>
      </c>
      <c r="Y155" s="24" t="s">
        <v>564</v>
      </c>
      <c r="Z155" s="22" t="s">
        <v>134</v>
      </c>
      <c r="AA155" s="22" t="s">
        <v>134</v>
      </c>
      <c r="AB155" s="22" t="s">
        <v>136</v>
      </c>
      <c r="AC155" s="56" t="s">
        <v>565</v>
      </c>
    </row>
    <row r="156" spans="1:29" ht="12.75" x14ac:dyDescent="0.2">
      <c r="A156" s="22" t="s">
        <v>46</v>
      </c>
      <c r="B156" s="15" t="s">
        <v>561</v>
      </c>
      <c r="C156" s="24">
        <v>1797164</v>
      </c>
      <c r="D156" s="22" t="s">
        <v>98</v>
      </c>
      <c r="E156" s="22" t="s">
        <v>55</v>
      </c>
      <c r="F156" s="22" t="s">
        <v>167</v>
      </c>
      <c r="G156" s="22" t="s">
        <v>57</v>
      </c>
      <c r="H156" s="22" t="s">
        <v>59</v>
      </c>
      <c r="I156" s="22" t="s">
        <v>61</v>
      </c>
      <c r="J156" s="22" t="s">
        <v>647</v>
      </c>
      <c r="K156" s="22" t="s">
        <v>648</v>
      </c>
      <c r="L156" s="15" t="s">
        <v>104</v>
      </c>
      <c r="M156" s="15" t="s">
        <v>145</v>
      </c>
      <c r="N156" s="66" t="s">
        <v>649</v>
      </c>
      <c r="O156" s="15">
        <v>20</v>
      </c>
      <c r="P156" s="22" t="s">
        <v>376</v>
      </c>
      <c r="Q156" s="23">
        <v>0</v>
      </c>
      <c r="R156" s="28">
        <v>390</v>
      </c>
      <c r="S156" s="28">
        <v>106.08</v>
      </c>
      <c r="T156" s="23">
        <v>0</v>
      </c>
      <c r="U156" s="23">
        <v>0</v>
      </c>
      <c r="V156" s="17">
        <f t="shared" si="8"/>
        <v>496.08</v>
      </c>
      <c r="W156" s="22">
        <v>4572</v>
      </c>
      <c r="X156" s="22" t="s">
        <v>84</v>
      </c>
      <c r="Y156" s="24" t="s">
        <v>650</v>
      </c>
      <c r="Z156" s="22"/>
      <c r="AA156" s="22" t="s">
        <v>84</v>
      </c>
      <c r="AB156" s="22" t="s">
        <v>180</v>
      </c>
      <c r="AC156" s="22" t="s">
        <v>651</v>
      </c>
    </row>
    <row r="157" spans="1:29" ht="12.75" x14ac:dyDescent="0.2">
      <c r="A157" s="22" t="s">
        <v>46</v>
      </c>
      <c r="B157" s="56" t="s">
        <v>160</v>
      </c>
      <c r="C157" s="2">
        <v>1198</v>
      </c>
      <c r="D157" s="22" t="s">
        <v>98</v>
      </c>
      <c r="E157" s="22" t="s">
        <v>131</v>
      </c>
      <c r="F157" s="22" t="s">
        <v>122</v>
      </c>
      <c r="G157" s="22" t="s">
        <v>151</v>
      </c>
      <c r="H157" s="22" t="s">
        <v>59</v>
      </c>
      <c r="I157" s="22" t="s">
        <v>152</v>
      </c>
      <c r="J157" s="22" t="s">
        <v>161</v>
      </c>
      <c r="K157" s="22" t="s">
        <v>162</v>
      </c>
      <c r="L157" s="15" t="s">
        <v>65</v>
      </c>
      <c r="M157" s="15" t="s">
        <v>155</v>
      </c>
      <c r="N157" s="66" t="s">
        <v>163</v>
      </c>
      <c r="O157" s="15">
        <v>45</v>
      </c>
      <c r="P157" s="22" t="s">
        <v>70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17">
        <f t="shared" si="8"/>
        <v>0</v>
      </c>
      <c r="W157" s="22" t="s">
        <v>131</v>
      </c>
      <c r="X157" s="22" t="s">
        <v>157</v>
      </c>
      <c r="Y157" s="24" t="s">
        <v>164</v>
      </c>
      <c r="Z157" s="26"/>
      <c r="AA157" s="22" t="s">
        <v>134</v>
      </c>
      <c r="AB157" s="22" t="s">
        <v>88</v>
      </c>
      <c r="AC157" s="56" t="s">
        <v>165</v>
      </c>
    </row>
    <row r="158" spans="1:29" ht="12.75" x14ac:dyDescent="0.2">
      <c r="A158" s="22" t="s">
        <v>46</v>
      </c>
      <c r="B158" s="22" t="s">
        <v>437</v>
      </c>
      <c r="C158" s="79">
        <v>2979692</v>
      </c>
      <c r="D158" s="22" t="s">
        <v>98</v>
      </c>
      <c r="E158" s="22" t="s">
        <v>121</v>
      </c>
      <c r="F158" s="22" t="s">
        <v>122</v>
      </c>
      <c r="G158" s="22" t="s">
        <v>286</v>
      </c>
      <c r="H158" s="22" t="s">
        <v>190</v>
      </c>
      <c r="I158" s="22" t="s">
        <v>152</v>
      </c>
      <c r="J158" s="22" t="s">
        <v>291</v>
      </c>
      <c r="K158" s="22" t="s">
        <v>292</v>
      </c>
      <c r="L158" s="15" t="s">
        <v>65</v>
      </c>
      <c r="M158" s="15" t="s">
        <v>293</v>
      </c>
      <c r="N158" s="56" t="s">
        <v>438</v>
      </c>
      <c r="O158" s="25"/>
      <c r="P158" s="22" t="s">
        <v>70</v>
      </c>
      <c r="Q158" s="23">
        <v>0</v>
      </c>
      <c r="R158" s="23">
        <v>0</v>
      </c>
      <c r="S158" s="23">
        <v>0</v>
      </c>
      <c r="T158" s="23">
        <v>0</v>
      </c>
      <c r="U158" s="73">
        <v>1746.6</v>
      </c>
      <c r="V158" s="17">
        <f t="shared" si="8"/>
        <v>1746.6</v>
      </c>
      <c r="W158" s="56">
        <v>4572</v>
      </c>
      <c r="X158" s="22" t="s">
        <v>157</v>
      </c>
      <c r="Y158" s="24" t="s">
        <v>439</v>
      </c>
      <c r="Z158" s="22" t="s">
        <v>134</v>
      </c>
      <c r="AA158" s="22" t="s">
        <v>134</v>
      </c>
      <c r="AB158" s="22" t="s">
        <v>180</v>
      </c>
      <c r="AC158" s="26"/>
    </row>
    <row r="159" spans="1:29" ht="12.75" x14ac:dyDescent="0.2">
      <c r="A159" s="22" t="s">
        <v>46</v>
      </c>
      <c r="B159" s="22" t="s">
        <v>272</v>
      </c>
      <c r="C159" s="21">
        <v>2147178</v>
      </c>
      <c r="D159" s="22" t="s">
        <v>98</v>
      </c>
      <c r="E159" s="22" t="s">
        <v>131</v>
      </c>
      <c r="F159" s="22" t="s">
        <v>167</v>
      </c>
      <c r="G159" s="22" t="s">
        <v>57</v>
      </c>
      <c r="H159" s="22" t="s">
        <v>59</v>
      </c>
      <c r="I159" s="22" t="s">
        <v>61</v>
      </c>
      <c r="J159" s="22" t="s">
        <v>273</v>
      </c>
      <c r="K159" s="22" t="s">
        <v>274</v>
      </c>
      <c r="L159" s="15" t="s">
        <v>65</v>
      </c>
      <c r="M159" s="15" t="s">
        <v>145</v>
      </c>
      <c r="N159" s="66" t="s">
        <v>275</v>
      </c>
      <c r="O159" s="15">
        <v>24</v>
      </c>
      <c r="P159" s="22" t="s">
        <v>70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17">
        <f t="shared" si="8"/>
        <v>0</v>
      </c>
      <c r="W159" s="56" t="s">
        <v>131</v>
      </c>
      <c r="X159" s="22" t="s">
        <v>157</v>
      </c>
      <c r="Y159" s="24" t="s">
        <v>276</v>
      </c>
      <c r="Z159" s="22" t="s">
        <v>134</v>
      </c>
      <c r="AA159" s="22" t="s">
        <v>134</v>
      </c>
      <c r="AB159" s="22" t="s">
        <v>136</v>
      </c>
      <c r="AC159" s="22" t="s">
        <v>277</v>
      </c>
    </row>
    <row r="160" spans="1:29" ht="12.75" x14ac:dyDescent="0.2">
      <c r="A160" s="22" t="s">
        <v>46</v>
      </c>
      <c r="B160" s="22" t="s">
        <v>272</v>
      </c>
      <c r="C160" s="21">
        <v>2147178</v>
      </c>
      <c r="D160" s="22" t="s">
        <v>98</v>
      </c>
      <c r="E160" s="22" t="s">
        <v>131</v>
      </c>
      <c r="F160" s="22" t="s">
        <v>167</v>
      </c>
      <c r="G160" s="22" t="s">
        <v>57</v>
      </c>
      <c r="H160" s="22" t="s">
        <v>59</v>
      </c>
      <c r="I160" s="22" t="s">
        <v>61</v>
      </c>
      <c r="J160" s="22" t="s">
        <v>372</v>
      </c>
      <c r="K160" s="22" t="s">
        <v>373</v>
      </c>
      <c r="L160" s="15" t="s">
        <v>104</v>
      </c>
      <c r="M160" s="15" t="s">
        <v>374</v>
      </c>
      <c r="N160" s="66" t="s">
        <v>375</v>
      </c>
      <c r="O160" s="15">
        <v>30</v>
      </c>
      <c r="P160" s="22" t="s">
        <v>376</v>
      </c>
      <c r="Q160" s="23">
        <v>270</v>
      </c>
      <c r="R160" s="23">
        <v>0</v>
      </c>
      <c r="S160" s="23">
        <v>0</v>
      </c>
      <c r="T160" s="23">
        <v>0</v>
      </c>
      <c r="U160" s="23">
        <v>0</v>
      </c>
      <c r="V160" s="17">
        <f t="shared" si="8"/>
        <v>270</v>
      </c>
      <c r="W160" s="22">
        <v>4572</v>
      </c>
      <c r="X160" s="22" t="s">
        <v>84</v>
      </c>
      <c r="Y160" s="24" t="s">
        <v>377</v>
      </c>
      <c r="Z160" s="22" t="s">
        <v>84</v>
      </c>
      <c r="AA160" s="22" t="s">
        <v>134</v>
      </c>
      <c r="AB160" s="22" t="s">
        <v>88</v>
      </c>
      <c r="AC160" s="56" t="s">
        <v>381</v>
      </c>
    </row>
    <row r="161" spans="1:29" ht="12.75" x14ac:dyDescent="0.2">
      <c r="A161" s="22" t="s">
        <v>46</v>
      </c>
      <c r="B161" s="22" t="s">
        <v>272</v>
      </c>
      <c r="C161" s="21">
        <v>2147178</v>
      </c>
      <c r="D161" s="22" t="s">
        <v>98</v>
      </c>
      <c r="E161" s="22" t="s">
        <v>131</v>
      </c>
      <c r="F161" s="22" t="s">
        <v>167</v>
      </c>
      <c r="G161" s="22" t="s">
        <v>57</v>
      </c>
      <c r="H161" s="22" t="s">
        <v>59</v>
      </c>
      <c r="I161" s="22" t="s">
        <v>61</v>
      </c>
      <c r="J161" s="22" t="s">
        <v>467</v>
      </c>
      <c r="K161" s="22" t="s">
        <v>373</v>
      </c>
      <c r="L161" s="15" t="s">
        <v>104</v>
      </c>
      <c r="M161" s="15" t="s">
        <v>374</v>
      </c>
      <c r="N161" s="66" t="s">
        <v>468</v>
      </c>
      <c r="O161" s="15">
        <v>16</v>
      </c>
      <c r="P161" s="22" t="s">
        <v>376</v>
      </c>
      <c r="Q161" s="23">
        <v>148.18</v>
      </c>
      <c r="R161" s="23">
        <v>0</v>
      </c>
      <c r="S161" s="23">
        <v>0</v>
      </c>
      <c r="T161" s="23">
        <v>0</v>
      </c>
      <c r="U161" s="23">
        <v>0</v>
      </c>
      <c r="V161" s="17">
        <f t="shared" si="8"/>
        <v>148.18</v>
      </c>
      <c r="W161" s="22">
        <v>4572</v>
      </c>
      <c r="X161" s="22" t="s">
        <v>84</v>
      </c>
      <c r="Y161" s="24" t="s">
        <v>393</v>
      </c>
      <c r="Z161" s="22" t="s">
        <v>84</v>
      </c>
      <c r="AA161" s="22" t="s">
        <v>134</v>
      </c>
      <c r="AB161" s="22" t="s">
        <v>88</v>
      </c>
      <c r="AC161" s="26"/>
    </row>
    <row r="162" spans="1:29" ht="12.75" x14ac:dyDescent="0.2">
      <c r="A162" s="22" t="s">
        <v>46</v>
      </c>
      <c r="B162" s="15" t="s">
        <v>272</v>
      </c>
      <c r="C162" s="18">
        <v>2147178</v>
      </c>
      <c r="D162" s="22" t="s">
        <v>98</v>
      </c>
      <c r="E162" s="22" t="s">
        <v>131</v>
      </c>
      <c r="F162" s="22" t="s">
        <v>167</v>
      </c>
      <c r="G162" s="22" t="s">
        <v>57</v>
      </c>
      <c r="H162" s="22" t="s">
        <v>59</v>
      </c>
      <c r="I162" s="22" t="s">
        <v>61</v>
      </c>
      <c r="J162" s="22" t="s">
        <v>562</v>
      </c>
      <c r="K162" s="22" t="s">
        <v>373</v>
      </c>
      <c r="L162" s="15" t="s">
        <v>104</v>
      </c>
      <c r="M162" s="15" t="s">
        <v>105</v>
      </c>
      <c r="N162" s="66" t="s">
        <v>563</v>
      </c>
      <c r="O162" s="15">
        <v>32</v>
      </c>
      <c r="P162" s="22" t="s">
        <v>70</v>
      </c>
      <c r="Q162" s="16">
        <v>0</v>
      </c>
      <c r="R162" s="16">
        <v>400</v>
      </c>
      <c r="S162" s="16">
        <v>1224</v>
      </c>
      <c r="T162" s="16">
        <v>970.47</v>
      </c>
      <c r="U162" s="23">
        <v>0</v>
      </c>
      <c r="V162" s="17">
        <f t="shared" si="8"/>
        <v>2594.4700000000003</v>
      </c>
      <c r="W162" s="22">
        <v>4572</v>
      </c>
      <c r="X162" s="22" t="s">
        <v>84</v>
      </c>
      <c r="Y162" s="24" t="s">
        <v>564</v>
      </c>
      <c r="Z162" s="22" t="s">
        <v>84</v>
      </c>
      <c r="AA162" s="22" t="s">
        <v>84</v>
      </c>
      <c r="AB162" s="22" t="s">
        <v>88</v>
      </c>
      <c r="AC162" s="56"/>
    </row>
    <row r="163" spans="1:29" ht="12.75" x14ac:dyDescent="0.2">
      <c r="A163" s="22" t="s">
        <v>46</v>
      </c>
      <c r="B163" s="22" t="s">
        <v>272</v>
      </c>
      <c r="C163" s="79">
        <v>2147178</v>
      </c>
      <c r="D163" s="22" t="s">
        <v>98</v>
      </c>
      <c r="E163" s="22" t="s">
        <v>131</v>
      </c>
      <c r="F163" s="22" t="s">
        <v>167</v>
      </c>
      <c r="G163" s="22" t="s">
        <v>57</v>
      </c>
      <c r="H163" s="22" t="s">
        <v>59</v>
      </c>
      <c r="I163" s="22" t="s">
        <v>61</v>
      </c>
      <c r="J163" s="22" t="s">
        <v>757</v>
      </c>
      <c r="K163" s="22" t="s">
        <v>506</v>
      </c>
      <c r="L163" s="15" t="s">
        <v>104</v>
      </c>
      <c r="M163" s="15" t="s">
        <v>374</v>
      </c>
      <c r="N163" s="66" t="s">
        <v>758</v>
      </c>
      <c r="O163" s="15">
        <v>20</v>
      </c>
      <c r="P163" s="22" t="s">
        <v>376</v>
      </c>
      <c r="Q163" s="23">
        <v>510.3</v>
      </c>
      <c r="R163" s="23">
        <v>0</v>
      </c>
      <c r="S163" s="23">
        <v>0</v>
      </c>
      <c r="T163" s="23">
        <v>0</v>
      </c>
      <c r="U163" s="23">
        <v>0</v>
      </c>
      <c r="V163" s="17">
        <f t="shared" si="8"/>
        <v>510.3</v>
      </c>
      <c r="W163" s="22">
        <v>4572</v>
      </c>
      <c r="X163" s="22" t="s">
        <v>84</v>
      </c>
      <c r="Y163" s="24" t="s">
        <v>753</v>
      </c>
      <c r="Z163" s="22" t="s">
        <v>134</v>
      </c>
      <c r="AA163" s="22" t="s">
        <v>134</v>
      </c>
      <c r="AB163" s="22" t="s">
        <v>88</v>
      </c>
      <c r="AC163" s="26"/>
    </row>
    <row r="164" spans="1:29" ht="12.75" x14ac:dyDescent="0.2">
      <c r="A164" s="22" t="s">
        <v>46</v>
      </c>
      <c r="B164" s="15" t="s">
        <v>581</v>
      </c>
      <c r="C164" s="24">
        <v>1987217</v>
      </c>
      <c r="D164" s="22" t="s">
        <v>98</v>
      </c>
      <c r="E164" s="22" t="s">
        <v>244</v>
      </c>
      <c r="F164" s="22" t="s">
        <v>122</v>
      </c>
      <c r="G164" s="22" t="s">
        <v>57</v>
      </c>
      <c r="H164" s="22" t="s">
        <v>59</v>
      </c>
      <c r="I164" s="22" t="s">
        <v>61</v>
      </c>
      <c r="J164" s="22" t="s">
        <v>577</v>
      </c>
      <c r="K164" s="22" t="s">
        <v>578</v>
      </c>
      <c r="L164" s="15" t="s">
        <v>104</v>
      </c>
      <c r="M164" s="15" t="s">
        <v>145</v>
      </c>
      <c r="N164" s="66" t="s">
        <v>579</v>
      </c>
      <c r="O164" s="15">
        <v>16</v>
      </c>
      <c r="P164" s="22" t="s">
        <v>70</v>
      </c>
      <c r="Q164" s="16">
        <v>0</v>
      </c>
      <c r="R164" s="23">
        <v>0</v>
      </c>
      <c r="S164" s="16">
        <v>339.06</v>
      </c>
      <c r="T164" s="23">
        <v>0</v>
      </c>
      <c r="U164" s="23">
        <v>0</v>
      </c>
      <c r="V164" s="17">
        <f t="shared" si="8"/>
        <v>339.06</v>
      </c>
      <c r="W164" s="22">
        <v>4572</v>
      </c>
      <c r="X164" s="22"/>
      <c r="Y164" s="24" t="s">
        <v>580</v>
      </c>
      <c r="Z164" s="22" t="s">
        <v>84</v>
      </c>
      <c r="AA164" s="22" t="s">
        <v>84</v>
      </c>
      <c r="AB164" s="22" t="s">
        <v>88</v>
      </c>
      <c r="AC164" s="56" t="s">
        <v>268</v>
      </c>
    </row>
    <row r="165" spans="1:29" ht="12.75" x14ac:dyDescent="0.2">
      <c r="A165" s="22" t="s">
        <v>46</v>
      </c>
      <c r="B165" s="22" t="s">
        <v>748</v>
      </c>
      <c r="C165" s="57">
        <v>1811434</v>
      </c>
      <c r="D165" s="22" t="s">
        <v>98</v>
      </c>
      <c r="E165" s="22" t="s">
        <v>55</v>
      </c>
      <c r="F165" s="22" t="s">
        <v>728</v>
      </c>
      <c r="G165" s="22" t="s">
        <v>151</v>
      </c>
      <c r="H165" s="22" t="s">
        <v>142</v>
      </c>
      <c r="I165" s="22" t="s">
        <v>61</v>
      </c>
      <c r="J165" s="22" t="s">
        <v>749</v>
      </c>
      <c r="K165" s="22" t="s">
        <v>229</v>
      </c>
      <c r="L165" s="15" t="s">
        <v>65</v>
      </c>
      <c r="M165" s="15" t="s">
        <v>216</v>
      </c>
      <c r="N165" s="26" t="s">
        <v>760</v>
      </c>
      <c r="O165" s="25"/>
      <c r="P165" s="22" t="s">
        <v>70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17">
        <f t="shared" si="8"/>
        <v>0</v>
      </c>
      <c r="W165" s="22" t="s">
        <v>131</v>
      </c>
      <c r="X165" s="22" t="s">
        <v>84</v>
      </c>
      <c r="Y165" s="24" t="s">
        <v>750</v>
      </c>
      <c r="Z165" s="22" t="s">
        <v>134</v>
      </c>
      <c r="AA165" s="22" t="s">
        <v>134</v>
      </c>
      <c r="AB165" s="22" t="s">
        <v>88</v>
      </c>
      <c r="AC165" s="26"/>
    </row>
    <row r="166" spans="1:29" ht="12.75" x14ac:dyDescent="0.2">
      <c r="A166" s="22" t="s">
        <v>46</v>
      </c>
      <c r="B166" s="22" t="s">
        <v>678</v>
      </c>
      <c r="C166" s="57">
        <v>2141154</v>
      </c>
      <c r="D166" s="22" t="s">
        <v>98</v>
      </c>
      <c r="E166" s="22" t="s">
        <v>131</v>
      </c>
      <c r="F166" s="22" t="s">
        <v>167</v>
      </c>
      <c r="G166" s="22" t="s">
        <v>286</v>
      </c>
      <c r="H166" s="22" t="s">
        <v>190</v>
      </c>
      <c r="I166" s="22" t="s">
        <v>152</v>
      </c>
      <c r="J166" s="22" t="s">
        <v>675</v>
      </c>
      <c r="K166" s="22" t="s">
        <v>424</v>
      </c>
      <c r="L166" s="15" t="s">
        <v>65</v>
      </c>
      <c r="M166" s="15" t="s">
        <v>667</v>
      </c>
      <c r="N166" s="56" t="s">
        <v>676</v>
      </c>
      <c r="O166" s="15">
        <v>400</v>
      </c>
      <c r="P166" s="22" t="s">
        <v>70</v>
      </c>
      <c r="Q166" s="23">
        <v>0</v>
      </c>
      <c r="R166" s="23">
        <v>0</v>
      </c>
      <c r="S166" s="23">
        <v>0</v>
      </c>
      <c r="T166" s="23">
        <v>0</v>
      </c>
      <c r="U166" s="73">
        <v>1732.5</v>
      </c>
      <c r="V166" s="17">
        <f t="shared" si="8"/>
        <v>1732.5</v>
      </c>
      <c r="W166" s="22">
        <v>4572</v>
      </c>
      <c r="X166" s="22" t="s">
        <v>157</v>
      </c>
      <c r="Y166" s="24" t="s">
        <v>679</v>
      </c>
      <c r="Z166" s="22" t="s">
        <v>134</v>
      </c>
      <c r="AA166" s="22" t="s">
        <v>134</v>
      </c>
      <c r="AB166" s="22" t="s">
        <v>180</v>
      </c>
      <c r="AC166" s="56" t="s">
        <v>663</v>
      </c>
    </row>
    <row r="167" spans="1:29" ht="12.75" x14ac:dyDescent="0.2">
      <c r="A167" s="22" t="s">
        <v>46</v>
      </c>
      <c r="B167" s="22" t="s">
        <v>473</v>
      </c>
      <c r="C167" s="21">
        <v>1676194</v>
      </c>
      <c r="D167" s="22" t="s">
        <v>98</v>
      </c>
      <c r="E167" s="22" t="s">
        <v>244</v>
      </c>
      <c r="F167" s="22" t="s">
        <v>167</v>
      </c>
      <c r="G167" s="22" t="s">
        <v>57</v>
      </c>
      <c r="H167" s="22" t="s">
        <v>59</v>
      </c>
      <c r="I167" s="22" t="s">
        <v>61</v>
      </c>
      <c r="J167" s="22" t="s">
        <v>467</v>
      </c>
      <c r="K167" s="22" t="s">
        <v>373</v>
      </c>
      <c r="L167" s="15" t="s">
        <v>104</v>
      </c>
      <c r="M167" s="15" t="s">
        <v>374</v>
      </c>
      <c r="N167" s="66" t="s">
        <v>468</v>
      </c>
      <c r="O167" s="15">
        <v>16</v>
      </c>
      <c r="P167" s="22" t="s">
        <v>376</v>
      </c>
      <c r="Q167" s="23">
        <v>148.18</v>
      </c>
      <c r="R167" s="23">
        <v>0</v>
      </c>
      <c r="S167" s="23">
        <v>0</v>
      </c>
      <c r="T167" s="23">
        <v>0</v>
      </c>
      <c r="U167" s="23">
        <v>0</v>
      </c>
      <c r="V167" s="17">
        <f t="shared" si="8"/>
        <v>148.18</v>
      </c>
      <c r="W167" s="22">
        <v>4572</v>
      </c>
      <c r="X167" s="22" t="s">
        <v>84</v>
      </c>
      <c r="Y167" s="24" t="s">
        <v>393</v>
      </c>
      <c r="Z167" s="22" t="s">
        <v>84</v>
      </c>
      <c r="AA167" s="22" t="s">
        <v>134</v>
      </c>
      <c r="AB167" s="22" t="s">
        <v>88</v>
      </c>
      <c r="AC167" s="26"/>
    </row>
    <row r="168" spans="1:29" ht="12.75" x14ac:dyDescent="0.2">
      <c r="A168" s="22" t="s">
        <v>46</v>
      </c>
      <c r="B168" s="22" t="s">
        <v>473</v>
      </c>
      <c r="C168" s="21">
        <v>1676194</v>
      </c>
      <c r="D168" s="22" t="s">
        <v>98</v>
      </c>
      <c r="E168" s="22" t="s">
        <v>244</v>
      </c>
      <c r="F168" s="22" t="s">
        <v>167</v>
      </c>
      <c r="G168" s="22" t="s">
        <v>57</v>
      </c>
      <c r="H168" s="22" t="s">
        <v>59</v>
      </c>
      <c r="I168" s="22" t="s">
        <v>61</v>
      </c>
      <c r="J168" s="22" t="s">
        <v>493</v>
      </c>
      <c r="K168" s="22" t="s">
        <v>494</v>
      </c>
      <c r="L168" s="15" t="s">
        <v>65</v>
      </c>
      <c r="M168" s="15" t="s">
        <v>374</v>
      </c>
      <c r="N168" s="66" t="s">
        <v>495</v>
      </c>
      <c r="O168" s="15">
        <v>8</v>
      </c>
      <c r="P168" s="22" t="s">
        <v>376</v>
      </c>
      <c r="Q168" s="61">
        <v>0</v>
      </c>
      <c r="R168" s="23">
        <v>0</v>
      </c>
      <c r="S168" s="23">
        <v>0</v>
      </c>
      <c r="T168" s="23">
        <v>0</v>
      </c>
      <c r="U168" s="23">
        <v>0</v>
      </c>
      <c r="V168" s="17">
        <f t="shared" ref="V168:V202" si="9">SUM(Q168:U168)</f>
        <v>0</v>
      </c>
      <c r="W168" s="70" t="s">
        <v>131</v>
      </c>
      <c r="X168" s="22" t="s">
        <v>419</v>
      </c>
      <c r="Y168" s="24" t="s">
        <v>496</v>
      </c>
      <c r="Z168" s="22" t="s">
        <v>134</v>
      </c>
      <c r="AA168" s="22" t="s">
        <v>134</v>
      </c>
      <c r="AB168" s="22" t="s">
        <v>88</v>
      </c>
      <c r="AC168" s="56" t="s">
        <v>497</v>
      </c>
    </row>
    <row r="169" spans="1:29" ht="12.75" x14ac:dyDescent="0.2">
      <c r="A169" s="22" t="s">
        <v>46</v>
      </c>
      <c r="B169" s="22" t="s">
        <v>473</v>
      </c>
      <c r="C169" s="21">
        <v>1676194</v>
      </c>
      <c r="D169" s="22" t="s">
        <v>98</v>
      </c>
      <c r="E169" s="22" t="s">
        <v>244</v>
      </c>
      <c r="F169" s="22" t="s">
        <v>167</v>
      </c>
      <c r="G169" s="49" t="s">
        <v>57</v>
      </c>
      <c r="H169" s="49" t="s">
        <v>59</v>
      </c>
      <c r="I169" s="49" t="s">
        <v>61</v>
      </c>
      <c r="J169" s="49" t="s">
        <v>502</v>
      </c>
      <c r="K169" s="49" t="s">
        <v>494</v>
      </c>
      <c r="L169" s="20" t="s">
        <v>65</v>
      </c>
      <c r="M169" s="20" t="s">
        <v>374</v>
      </c>
      <c r="N169" s="91" t="s">
        <v>503</v>
      </c>
      <c r="O169" s="100">
        <v>8</v>
      </c>
      <c r="P169" s="49" t="s">
        <v>376</v>
      </c>
      <c r="Q169" s="103">
        <v>0</v>
      </c>
      <c r="R169" s="105">
        <v>0</v>
      </c>
      <c r="S169" s="105">
        <v>0</v>
      </c>
      <c r="T169" s="105">
        <v>0</v>
      </c>
      <c r="U169" s="105">
        <v>0</v>
      </c>
      <c r="V169" s="17">
        <f t="shared" si="9"/>
        <v>0</v>
      </c>
      <c r="W169" s="69" t="s">
        <v>131</v>
      </c>
      <c r="X169" s="49" t="s">
        <v>419</v>
      </c>
      <c r="Y169" s="126" t="s">
        <v>496</v>
      </c>
      <c r="Z169" s="49" t="s">
        <v>134</v>
      </c>
      <c r="AA169" s="49" t="s">
        <v>134</v>
      </c>
      <c r="AB169" s="49" t="s">
        <v>88</v>
      </c>
      <c r="AC169" s="49" t="s">
        <v>498</v>
      </c>
    </row>
    <row r="170" spans="1:29" ht="12.75" x14ac:dyDescent="0.2">
      <c r="A170" s="22" t="s">
        <v>46</v>
      </c>
      <c r="B170" s="15" t="s">
        <v>473</v>
      </c>
      <c r="C170" s="21">
        <v>1676194</v>
      </c>
      <c r="D170" s="22" t="s">
        <v>98</v>
      </c>
      <c r="E170" s="22" t="s">
        <v>244</v>
      </c>
      <c r="F170" s="22" t="s">
        <v>167</v>
      </c>
      <c r="G170" s="49" t="s">
        <v>57</v>
      </c>
      <c r="H170" s="49" t="s">
        <v>59</v>
      </c>
      <c r="I170" s="49" t="s">
        <v>61</v>
      </c>
      <c r="J170" s="22" t="s">
        <v>653</v>
      </c>
      <c r="K170" s="22" t="s">
        <v>654</v>
      </c>
      <c r="L170" s="15" t="s">
        <v>104</v>
      </c>
      <c r="M170" s="15" t="s">
        <v>105</v>
      </c>
      <c r="N170" s="66" t="s">
        <v>655</v>
      </c>
      <c r="O170" s="15">
        <v>16</v>
      </c>
      <c r="P170" s="22" t="s">
        <v>70</v>
      </c>
      <c r="Q170" s="23">
        <v>0</v>
      </c>
      <c r="R170" s="23">
        <v>0</v>
      </c>
      <c r="S170" s="16">
        <v>949.37</v>
      </c>
      <c r="T170" s="54">
        <f>2007+78.9</f>
        <v>2085.9</v>
      </c>
      <c r="U170" s="105">
        <v>0</v>
      </c>
      <c r="V170" s="17">
        <f t="shared" si="9"/>
        <v>3035.27</v>
      </c>
      <c r="W170" s="22">
        <v>4572</v>
      </c>
      <c r="X170" s="22" t="s">
        <v>157</v>
      </c>
      <c r="Y170" s="24" t="s">
        <v>656</v>
      </c>
      <c r="Z170" s="22" t="s">
        <v>84</v>
      </c>
      <c r="AA170" s="22" t="s">
        <v>84</v>
      </c>
      <c r="AB170" s="22" t="s">
        <v>88</v>
      </c>
      <c r="AC170" s="55" t="s">
        <v>658</v>
      </c>
    </row>
    <row r="171" spans="1:29" ht="12.75" x14ac:dyDescent="0.2">
      <c r="A171" s="22" t="s">
        <v>46</v>
      </c>
      <c r="B171" s="22" t="s">
        <v>388</v>
      </c>
      <c r="C171" s="21">
        <v>2866507</v>
      </c>
      <c r="D171" s="22" t="s">
        <v>98</v>
      </c>
      <c r="E171" s="22" t="s">
        <v>131</v>
      </c>
      <c r="F171" s="22" t="s">
        <v>100</v>
      </c>
      <c r="G171" s="22" t="s">
        <v>57</v>
      </c>
      <c r="H171" s="22" t="s">
        <v>59</v>
      </c>
      <c r="I171" s="22" t="s">
        <v>61</v>
      </c>
      <c r="J171" s="22" t="s">
        <v>383</v>
      </c>
      <c r="K171" s="22" t="s">
        <v>384</v>
      </c>
      <c r="L171" s="15" t="s">
        <v>65</v>
      </c>
      <c r="M171" s="15" t="s">
        <v>230</v>
      </c>
      <c r="N171" s="66" t="s">
        <v>385</v>
      </c>
      <c r="O171" s="15">
        <v>16</v>
      </c>
      <c r="P171" s="22" t="s">
        <v>376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17">
        <f t="shared" si="9"/>
        <v>0</v>
      </c>
      <c r="W171" s="22" t="s">
        <v>131</v>
      </c>
      <c r="X171" s="22" t="s">
        <v>157</v>
      </c>
      <c r="Y171" s="24" t="s">
        <v>386</v>
      </c>
      <c r="Z171" s="22" t="s">
        <v>84</v>
      </c>
      <c r="AA171" s="22" t="s">
        <v>134</v>
      </c>
      <c r="AB171" s="22" t="s">
        <v>88</v>
      </c>
      <c r="AC171" s="56" t="s">
        <v>387</v>
      </c>
    </row>
    <row r="172" spans="1:29" ht="12.75" x14ac:dyDescent="0.2">
      <c r="A172" s="22" t="s">
        <v>46</v>
      </c>
      <c r="B172" s="22" t="s">
        <v>631</v>
      </c>
      <c r="C172" s="18">
        <v>1806059</v>
      </c>
      <c r="D172" s="22" t="s">
        <v>52</v>
      </c>
      <c r="E172" s="22" t="s">
        <v>244</v>
      </c>
      <c r="F172" s="22" t="s">
        <v>56</v>
      </c>
      <c r="G172" s="22" t="s">
        <v>57</v>
      </c>
      <c r="H172" s="22" t="s">
        <v>59</v>
      </c>
      <c r="I172" s="22" t="s">
        <v>61</v>
      </c>
      <c r="J172" s="22" t="s">
        <v>619</v>
      </c>
      <c r="K172" s="22" t="s">
        <v>517</v>
      </c>
      <c r="L172" s="15" t="s">
        <v>104</v>
      </c>
      <c r="M172" s="15" t="s">
        <v>230</v>
      </c>
      <c r="N172" s="67">
        <v>43007</v>
      </c>
      <c r="O172" s="15">
        <v>8</v>
      </c>
      <c r="P172" s="22" t="s">
        <v>376</v>
      </c>
      <c r="Q172" s="16">
        <v>9.31</v>
      </c>
      <c r="R172" s="23">
        <v>0</v>
      </c>
      <c r="S172" s="23">
        <v>0</v>
      </c>
      <c r="T172" s="23">
        <v>0</v>
      </c>
      <c r="U172" s="23">
        <v>0</v>
      </c>
      <c r="V172" s="17">
        <f t="shared" si="9"/>
        <v>9.31</v>
      </c>
      <c r="W172" s="22">
        <v>4572</v>
      </c>
      <c r="X172" s="22" t="s">
        <v>84</v>
      </c>
      <c r="Y172" s="24" t="s">
        <v>620</v>
      </c>
      <c r="Z172" s="22" t="s">
        <v>84</v>
      </c>
      <c r="AA172" s="22" t="s">
        <v>134</v>
      </c>
      <c r="AB172" s="22" t="s">
        <v>88</v>
      </c>
      <c r="AC172" s="26"/>
    </row>
    <row r="173" spans="1:29" ht="12.75" x14ac:dyDescent="0.2">
      <c r="A173" s="22" t="s">
        <v>46</v>
      </c>
      <c r="B173" s="22" t="s">
        <v>737</v>
      </c>
      <c r="C173" s="57">
        <v>1797058</v>
      </c>
      <c r="D173" s="22" t="s">
        <v>98</v>
      </c>
      <c r="E173" s="22" t="s">
        <v>131</v>
      </c>
      <c r="F173" s="22" t="s">
        <v>100</v>
      </c>
      <c r="G173" s="22" t="s">
        <v>151</v>
      </c>
      <c r="H173" s="22" t="s">
        <v>59</v>
      </c>
      <c r="I173" s="22" t="s">
        <v>152</v>
      </c>
      <c r="J173" s="22" t="s">
        <v>738</v>
      </c>
      <c r="K173" s="22" t="s">
        <v>739</v>
      </c>
      <c r="L173" s="15"/>
      <c r="M173" s="15" t="s">
        <v>740</v>
      </c>
      <c r="N173" s="66" t="s">
        <v>741</v>
      </c>
      <c r="O173" s="15">
        <v>180</v>
      </c>
      <c r="P173" s="22" t="s">
        <v>70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17">
        <f t="shared" si="9"/>
        <v>0</v>
      </c>
      <c r="W173" s="22" t="s">
        <v>131</v>
      </c>
      <c r="X173" s="22" t="s">
        <v>157</v>
      </c>
      <c r="Y173" s="24" t="s">
        <v>742</v>
      </c>
      <c r="Z173" s="22"/>
      <c r="AA173" s="22" t="s">
        <v>134</v>
      </c>
      <c r="AB173" s="22" t="s">
        <v>180</v>
      </c>
      <c r="AC173" s="56" t="s">
        <v>743</v>
      </c>
    </row>
    <row r="174" spans="1:29" ht="12.75" x14ac:dyDescent="0.2">
      <c r="A174" s="15" t="s">
        <v>46</v>
      </c>
      <c r="B174" s="20" t="s">
        <v>91</v>
      </c>
      <c r="C174" s="21">
        <v>1102332</v>
      </c>
      <c r="D174" s="15" t="s">
        <v>98</v>
      </c>
      <c r="E174" s="15" t="s">
        <v>99</v>
      </c>
      <c r="F174" s="15" t="s">
        <v>100</v>
      </c>
      <c r="G174" s="15" t="s">
        <v>57</v>
      </c>
      <c r="H174" s="15" t="s">
        <v>59</v>
      </c>
      <c r="I174" s="15" t="s">
        <v>61</v>
      </c>
      <c r="J174" s="15" t="s">
        <v>102</v>
      </c>
      <c r="K174" s="15" t="s">
        <v>103</v>
      </c>
      <c r="L174" s="15" t="s">
        <v>104</v>
      </c>
      <c r="M174" s="15" t="s">
        <v>105</v>
      </c>
      <c r="N174" s="65">
        <v>42775</v>
      </c>
      <c r="O174" s="15">
        <v>8</v>
      </c>
      <c r="P174" s="15" t="s">
        <v>70</v>
      </c>
      <c r="Q174" s="16">
        <v>0</v>
      </c>
      <c r="R174" s="16">
        <v>0</v>
      </c>
      <c r="S174" s="16">
        <v>593.04</v>
      </c>
      <c r="T174" s="16">
        <f>928.41+71.8</f>
        <v>1000.2099999999999</v>
      </c>
      <c r="U174" s="16">
        <v>0</v>
      </c>
      <c r="V174" s="17">
        <f t="shared" si="9"/>
        <v>1593.25</v>
      </c>
      <c r="W174" s="15">
        <v>4572</v>
      </c>
      <c r="X174" s="15" t="s">
        <v>84</v>
      </c>
      <c r="Y174" s="18" t="s">
        <v>114</v>
      </c>
      <c r="Z174" s="15" t="s">
        <v>84</v>
      </c>
      <c r="AA174" s="15" t="s">
        <v>84</v>
      </c>
      <c r="AB174" s="15" t="s">
        <v>88</v>
      </c>
      <c r="AC174" s="15" t="s">
        <v>89</v>
      </c>
    </row>
    <row r="175" spans="1:29" ht="12.75" x14ac:dyDescent="0.2">
      <c r="A175" s="15" t="s">
        <v>46</v>
      </c>
      <c r="B175" s="20" t="s">
        <v>91</v>
      </c>
      <c r="C175" s="21">
        <v>1102332</v>
      </c>
      <c r="D175" s="15" t="s">
        <v>98</v>
      </c>
      <c r="E175" s="15" t="s">
        <v>99</v>
      </c>
      <c r="F175" s="15" t="s">
        <v>100</v>
      </c>
      <c r="G175" s="15" t="s">
        <v>57</v>
      </c>
      <c r="H175" s="15" t="s">
        <v>59</v>
      </c>
      <c r="I175" s="15" t="s">
        <v>61</v>
      </c>
      <c r="J175" s="15" t="s">
        <v>255</v>
      </c>
      <c r="K175" s="15" t="s">
        <v>256</v>
      </c>
      <c r="L175" s="15" t="s">
        <v>104</v>
      </c>
      <c r="M175" s="15" t="s">
        <v>257</v>
      </c>
      <c r="N175" s="64" t="s">
        <v>258</v>
      </c>
      <c r="O175" s="15">
        <v>16</v>
      </c>
      <c r="P175" s="15" t="s">
        <v>70</v>
      </c>
      <c r="Q175" s="16">
        <v>0</v>
      </c>
      <c r="R175" s="16">
        <v>0</v>
      </c>
      <c r="S175" s="28">
        <v>734.64</v>
      </c>
      <c r="T175" s="16">
        <f>1246.18+82.7</f>
        <v>1328.88</v>
      </c>
      <c r="U175" s="16">
        <v>0</v>
      </c>
      <c r="V175" s="17">
        <f t="shared" si="9"/>
        <v>2063.52</v>
      </c>
      <c r="W175" s="15">
        <v>4572</v>
      </c>
      <c r="X175" s="15" t="s">
        <v>84</v>
      </c>
      <c r="Y175" s="18" t="s">
        <v>259</v>
      </c>
      <c r="Z175" s="15" t="s">
        <v>84</v>
      </c>
      <c r="AA175" s="15" t="s">
        <v>84</v>
      </c>
      <c r="AB175" s="15" t="s">
        <v>88</v>
      </c>
      <c r="AC175" s="15" t="s">
        <v>89</v>
      </c>
    </row>
    <row r="176" spans="1:29" ht="12.75" x14ac:dyDescent="0.2">
      <c r="A176" s="22" t="s">
        <v>46</v>
      </c>
      <c r="B176" s="49" t="s">
        <v>91</v>
      </c>
      <c r="C176" s="21">
        <v>1102332</v>
      </c>
      <c r="D176" s="22" t="s">
        <v>98</v>
      </c>
      <c r="E176" s="22" t="s">
        <v>99</v>
      </c>
      <c r="F176" s="22" t="s">
        <v>100</v>
      </c>
      <c r="G176" s="22" t="s">
        <v>57</v>
      </c>
      <c r="H176" s="22" t="s">
        <v>59</v>
      </c>
      <c r="I176" s="22" t="s">
        <v>61</v>
      </c>
      <c r="J176" s="22" t="s">
        <v>265</v>
      </c>
      <c r="K176" s="22" t="s">
        <v>103</v>
      </c>
      <c r="L176" s="15" t="s">
        <v>104</v>
      </c>
      <c r="M176" s="15" t="s">
        <v>105</v>
      </c>
      <c r="N176" s="66" t="s">
        <v>266</v>
      </c>
      <c r="O176" s="15">
        <v>16</v>
      </c>
      <c r="P176" s="22" t="s">
        <v>70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17">
        <f t="shared" si="9"/>
        <v>0</v>
      </c>
      <c r="W176" s="22" t="s">
        <v>131</v>
      </c>
      <c r="X176" s="22" t="s">
        <v>157</v>
      </c>
      <c r="Y176" s="24" t="s">
        <v>267</v>
      </c>
      <c r="Z176" s="22" t="s">
        <v>84</v>
      </c>
      <c r="AA176" s="22" t="s">
        <v>134</v>
      </c>
      <c r="AB176" s="22" t="s">
        <v>88</v>
      </c>
      <c r="AC176" s="15" t="s">
        <v>268</v>
      </c>
    </row>
    <row r="177" spans="1:29" ht="12.75" x14ac:dyDescent="0.2">
      <c r="A177" s="15" t="s">
        <v>46</v>
      </c>
      <c r="B177" s="20" t="s">
        <v>91</v>
      </c>
      <c r="C177" s="21">
        <v>1102332</v>
      </c>
      <c r="D177" s="15" t="s">
        <v>98</v>
      </c>
      <c r="E177" s="15" t="s">
        <v>99</v>
      </c>
      <c r="F177" s="15" t="s">
        <v>100</v>
      </c>
      <c r="G177" s="15" t="s">
        <v>57</v>
      </c>
      <c r="H177" s="15" t="s">
        <v>59</v>
      </c>
      <c r="I177" s="15" t="s">
        <v>61</v>
      </c>
      <c r="J177" s="15" t="s">
        <v>269</v>
      </c>
      <c r="K177" s="15" t="s">
        <v>103</v>
      </c>
      <c r="L177" s="15" t="s">
        <v>104</v>
      </c>
      <c r="M177" s="15" t="s">
        <v>105</v>
      </c>
      <c r="N177" s="64" t="s">
        <v>270</v>
      </c>
      <c r="O177" s="15">
        <v>8</v>
      </c>
      <c r="P177" s="15" t="s">
        <v>70</v>
      </c>
      <c r="Q177" s="16">
        <v>0</v>
      </c>
      <c r="R177" s="16">
        <v>0</v>
      </c>
      <c r="S177" s="16">
        <v>593.04</v>
      </c>
      <c r="T177" s="16">
        <f>876.75+37.4</f>
        <v>914.15</v>
      </c>
      <c r="U177" s="16">
        <v>0</v>
      </c>
      <c r="V177" s="17">
        <f t="shared" si="9"/>
        <v>1507.19</v>
      </c>
      <c r="W177" s="15">
        <v>4572</v>
      </c>
      <c r="X177" s="15" t="s">
        <v>84</v>
      </c>
      <c r="Y177" s="18" t="s">
        <v>271</v>
      </c>
      <c r="Z177" s="15" t="s">
        <v>84</v>
      </c>
      <c r="AA177" s="15" t="s">
        <v>84</v>
      </c>
      <c r="AB177" s="15" t="s">
        <v>88</v>
      </c>
      <c r="AC177" s="15" t="s">
        <v>268</v>
      </c>
    </row>
    <row r="178" spans="1:29" ht="12.75" x14ac:dyDescent="0.2">
      <c r="A178" s="22" t="s">
        <v>46</v>
      </c>
      <c r="B178" s="49" t="s">
        <v>91</v>
      </c>
      <c r="C178" s="18">
        <v>1102332</v>
      </c>
      <c r="D178" s="22" t="s">
        <v>98</v>
      </c>
      <c r="E178" s="22" t="s">
        <v>99</v>
      </c>
      <c r="F178" s="22" t="s">
        <v>100</v>
      </c>
      <c r="G178" s="22" t="s">
        <v>57</v>
      </c>
      <c r="H178" s="22" t="s">
        <v>59</v>
      </c>
      <c r="I178" s="22" t="s">
        <v>61</v>
      </c>
      <c r="J178" s="22" t="s">
        <v>694</v>
      </c>
      <c r="K178" s="22" t="s">
        <v>517</v>
      </c>
      <c r="L178" s="15" t="s">
        <v>65</v>
      </c>
      <c r="M178" s="15" t="s">
        <v>374</v>
      </c>
      <c r="N178" s="66" t="s">
        <v>695</v>
      </c>
      <c r="O178" s="15">
        <v>20</v>
      </c>
      <c r="P178" s="22" t="s">
        <v>376</v>
      </c>
      <c r="Q178" s="16">
        <v>209.29</v>
      </c>
      <c r="R178" s="23">
        <v>0</v>
      </c>
      <c r="S178" s="23">
        <v>0</v>
      </c>
      <c r="T178" s="23">
        <v>0</v>
      </c>
      <c r="U178" s="23">
        <v>0</v>
      </c>
      <c r="V178" s="17">
        <f t="shared" si="9"/>
        <v>209.29</v>
      </c>
      <c r="W178" s="22">
        <v>4572</v>
      </c>
      <c r="X178" s="22" t="s">
        <v>84</v>
      </c>
      <c r="Y178" s="24" t="s">
        <v>696</v>
      </c>
      <c r="Z178" s="22" t="s">
        <v>134</v>
      </c>
      <c r="AA178" s="22" t="s">
        <v>134</v>
      </c>
      <c r="AB178" s="22" t="s">
        <v>88</v>
      </c>
      <c r="AC178" s="26"/>
    </row>
    <row r="179" spans="1:29" ht="12.75" x14ac:dyDescent="0.2">
      <c r="A179" s="22" t="s">
        <v>46</v>
      </c>
      <c r="B179" s="15" t="s">
        <v>567</v>
      </c>
      <c r="C179" s="24">
        <v>2011425</v>
      </c>
      <c r="D179" s="22" t="s">
        <v>98</v>
      </c>
      <c r="E179" s="22" t="s">
        <v>131</v>
      </c>
      <c r="F179" s="22" t="s">
        <v>150</v>
      </c>
      <c r="G179" s="22" t="s">
        <v>57</v>
      </c>
      <c r="H179" s="22" t="s">
        <v>59</v>
      </c>
      <c r="I179" s="22" t="s">
        <v>61</v>
      </c>
      <c r="J179" s="22" t="s">
        <v>568</v>
      </c>
      <c r="K179" s="22" t="s">
        <v>373</v>
      </c>
      <c r="L179" s="15" t="s">
        <v>104</v>
      </c>
      <c r="M179" s="15" t="s">
        <v>105</v>
      </c>
      <c r="N179" s="66" t="s">
        <v>569</v>
      </c>
      <c r="O179" s="15">
        <v>20</v>
      </c>
      <c r="P179" s="22" t="s">
        <v>70</v>
      </c>
      <c r="Q179" s="16">
        <v>0</v>
      </c>
      <c r="R179" s="23">
        <v>0</v>
      </c>
      <c r="S179" s="16">
        <v>788.06</v>
      </c>
      <c r="T179" s="23">
        <f>1893.8+38.25</f>
        <v>1932.05</v>
      </c>
      <c r="U179" s="23">
        <v>0</v>
      </c>
      <c r="V179" s="17">
        <f t="shared" si="9"/>
        <v>2720.1099999999997</v>
      </c>
      <c r="W179" s="22">
        <v>4572</v>
      </c>
      <c r="X179" s="22" t="s">
        <v>157</v>
      </c>
      <c r="Y179" s="24" t="s">
        <v>570</v>
      </c>
      <c r="Z179" s="22" t="s">
        <v>84</v>
      </c>
      <c r="AA179" s="22" t="s">
        <v>84</v>
      </c>
      <c r="AB179" s="22" t="s">
        <v>180</v>
      </c>
      <c r="AC179" s="15" t="s">
        <v>571</v>
      </c>
    </row>
    <row r="180" spans="1:29" ht="12.75" x14ac:dyDescent="0.2">
      <c r="A180" s="22" t="s">
        <v>46</v>
      </c>
      <c r="B180" s="22" t="s">
        <v>567</v>
      </c>
      <c r="C180" s="24">
        <v>2011425</v>
      </c>
      <c r="D180" s="22" t="s">
        <v>98</v>
      </c>
      <c r="E180" s="22" t="s">
        <v>131</v>
      </c>
      <c r="F180" s="22" t="s">
        <v>150</v>
      </c>
      <c r="G180" s="22" t="s">
        <v>57</v>
      </c>
      <c r="H180" s="22" t="s">
        <v>59</v>
      </c>
      <c r="I180" s="22" t="s">
        <v>61</v>
      </c>
      <c r="J180" s="22" t="s">
        <v>572</v>
      </c>
      <c r="K180" s="22" t="s">
        <v>373</v>
      </c>
      <c r="L180" s="15" t="s">
        <v>104</v>
      </c>
      <c r="M180" s="15" t="s">
        <v>66</v>
      </c>
      <c r="N180" s="66" t="s">
        <v>573</v>
      </c>
      <c r="O180" s="15">
        <v>20</v>
      </c>
      <c r="P180" s="22" t="s">
        <v>70</v>
      </c>
      <c r="Q180" s="16">
        <v>0</v>
      </c>
      <c r="R180" s="23">
        <v>0</v>
      </c>
      <c r="S180" s="16">
        <v>0</v>
      </c>
      <c r="T180" s="16">
        <v>0</v>
      </c>
      <c r="U180" s="23">
        <v>0</v>
      </c>
      <c r="V180" s="17">
        <f t="shared" si="9"/>
        <v>0</v>
      </c>
      <c r="W180" s="22" t="s">
        <v>131</v>
      </c>
      <c r="X180" s="22" t="s">
        <v>84</v>
      </c>
      <c r="Y180" s="24" t="s">
        <v>574</v>
      </c>
      <c r="Z180" s="22" t="s">
        <v>134</v>
      </c>
      <c r="AA180" s="22" t="s">
        <v>134</v>
      </c>
      <c r="AB180" s="22" t="s">
        <v>225</v>
      </c>
      <c r="AC180" s="56" t="s">
        <v>575</v>
      </c>
    </row>
    <row r="181" spans="1:29" ht="12.75" x14ac:dyDescent="0.2">
      <c r="A181" s="22" t="s">
        <v>46</v>
      </c>
      <c r="B181" s="22" t="s">
        <v>537</v>
      </c>
      <c r="C181" s="18">
        <v>2011425</v>
      </c>
      <c r="D181" s="22" t="s">
        <v>98</v>
      </c>
      <c r="E181" s="22" t="s">
        <v>131</v>
      </c>
      <c r="F181" s="22" t="s">
        <v>150</v>
      </c>
      <c r="G181" s="49" t="s">
        <v>57</v>
      </c>
      <c r="H181" s="49" t="s">
        <v>59</v>
      </c>
      <c r="I181" s="49" t="s">
        <v>61</v>
      </c>
      <c r="J181" s="85" t="s">
        <v>534</v>
      </c>
      <c r="K181" s="49" t="s">
        <v>506</v>
      </c>
      <c r="L181" s="20" t="s">
        <v>104</v>
      </c>
      <c r="M181" s="20" t="s">
        <v>374</v>
      </c>
      <c r="N181" s="91" t="s">
        <v>535</v>
      </c>
      <c r="O181" s="100">
        <v>10</v>
      </c>
      <c r="P181" s="49" t="s">
        <v>376</v>
      </c>
      <c r="Q181" s="105">
        <v>0</v>
      </c>
      <c r="R181" s="105">
        <v>0</v>
      </c>
      <c r="S181" s="105">
        <v>0</v>
      </c>
      <c r="T181" s="105">
        <v>0</v>
      </c>
      <c r="U181" s="105">
        <v>0</v>
      </c>
      <c r="V181" s="17">
        <f t="shared" si="9"/>
        <v>0</v>
      </c>
      <c r="W181" s="91" t="s">
        <v>131</v>
      </c>
      <c r="X181" s="49" t="s">
        <v>157</v>
      </c>
      <c r="Y181" s="49" t="s">
        <v>496</v>
      </c>
      <c r="Z181" s="49" t="s">
        <v>157</v>
      </c>
      <c r="AA181" s="49" t="s">
        <v>134</v>
      </c>
      <c r="AB181" s="49" t="s">
        <v>88</v>
      </c>
      <c r="AC181" s="26"/>
    </row>
    <row r="182" spans="1:29" ht="12.75" x14ac:dyDescent="0.2">
      <c r="A182" s="22" t="s">
        <v>46</v>
      </c>
      <c r="B182" s="22" t="s">
        <v>680</v>
      </c>
      <c r="C182" s="24">
        <v>2009394</v>
      </c>
      <c r="D182" s="22" t="s">
        <v>98</v>
      </c>
      <c r="E182" s="22" t="s">
        <v>131</v>
      </c>
      <c r="F182" s="22" t="s">
        <v>150</v>
      </c>
      <c r="G182" s="22" t="s">
        <v>286</v>
      </c>
      <c r="H182" s="22" t="s">
        <v>190</v>
      </c>
      <c r="I182" s="22" t="s">
        <v>152</v>
      </c>
      <c r="J182" s="22" t="s">
        <v>675</v>
      </c>
      <c r="K182" s="22" t="s">
        <v>424</v>
      </c>
      <c r="L182" s="15" t="s">
        <v>65</v>
      </c>
      <c r="M182" s="15" t="s">
        <v>667</v>
      </c>
      <c r="N182" s="56" t="s">
        <v>676</v>
      </c>
      <c r="O182" s="15">
        <v>400</v>
      </c>
      <c r="P182" s="22" t="s">
        <v>70</v>
      </c>
      <c r="Q182" s="23">
        <v>0</v>
      </c>
      <c r="R182" s="23">
        <v>0</v>
      </c>
      <c r="S182" s="23">
        <v>0</v>
      </c>
      <c r="T182" s="23">
        <v>0</v>
      </c>
      <c r="U182" s="73">
        <v>1575</v>
      </c>
      <c r="V182" s="17">
        <f t="shared" si="9"/>
        <v>1575</v>
      </c>
      <c r="W182" s="22">
        <v>4572</v>
      </c>
      <c r="X182" s="22" t="s">
        <v>84</v>
      </c>
      <c r="Y182" s="24" t="s">
        <v>681</v>
      </c>
      <c r="Z182" s="22" t="s">
        <v>134</v>
      </c>
      <c r="AA182" s="22" t="s">
        <v>134</v>
      </c>
      <c r="AB182" s="22" t="s">
        <v>180</v>
      </c>
      <c r="AC182" s="56" t="s">
        <v>663</v>
      </c>
    </row>
    <row r="183" spans="1:29" ht="12.75" x14ac:dyDescent="0.2">
      <c r="A183" s="22" t="s">
        <v>46</v>
      </c>
      <c r="B183" s="22" t="s">
        <v>680</v>
      </c>
      <c r="C183" s="57">
        <v>2009394</v>
      </c>
      <c r="D183" s="22" t="s">
        <v>98</v>
      </c>
      <c r="E183" s="22" t="s">
        <v>131</v>
      </c>
      <c r="F183" s="22" t="s">
        <v>150</v>
      </c>
      <c r="G183" s="22" t="s">
        <v>57</v>
      </c>
      <c r="H183" s="22" t="s">
        <v>59</v>
      </c>
      <c r="I183" s="22" t="s">
        <v>61</v>
      </c>
      <c r="J183" s="22" t="s">
        <v>724</v>
      </c>
      <c r="K183" s="22" t="s">
        <v>517</v>
      </c>
      <c r="L183" s="15" t="s">
        <v>104</v>
      </c>
      <c r="M183" s="15" t="s">
        <v>374</v>
      </c>
      <c r="N183" s="66" t="s">
        <v>725</v>
      </c>
      <c r="O183" s="15">
        <v>20</v>
      </c>
      <c r="P183" s="22" t="s">
        <v>376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17">
        <f t="shared" si="9"/>
        <v>0</v>
      </c>
      <c r="W183" s="22" t="s">
        <v>131</v>
      </c>
      <c r="X183" s="22" t="s">
        <v>157</v>
      </c>
      <c r="Y183" s="24" t="s">
        <v>726</v>
      </c>
      <c r="Z183" s="22" t="s">
        <v>134</v>
      </c>
      <c r="AA183" s="22" t="s">
        <v>134</v>
      </c>
      <c r="AB183" s="22" t="s">
        <v>225</v>
      </c>
      <c r="AC183" s="56" t="s">
        <v>727</v>
      </c>
    </row>
    <row r="184" spans="1:29" ht="12.75" x14ac:dyDescent="0.2">
      <c r="A184" s="22" t="s">
        <v>46</v>
      </c>
      <c r="B184" s="22" t="s">
        <v>680</v>
      </c>
      <c r="C184" s="57">
        <v>2009394</v>
      </c>
      <c r="D184" s="22" t="s">
        <v>98</v>
      </c>
      <c r="E184" s="22" t="s">
        <v>131</v>
      </c>
      <c r="F184" s="22" t="s">
        <v>150</v>
      </c>
      <c r="G184" s="22" t="s">
        <v>57</v>
      </c>
      <c r="H184" s="22" t="s">
        <v>59</v>
      </c>
      <c r="I184" s="22" t="s">
        <v>61</v>
      </c>
      <c r="J184" s="22" t="s">
        <v>733</v>
      </c>
      <c r="K184" s="22" t="s">
        <v>517</v>
      </c>
      <c r="L184" s="15" t="s">
        <v>104</v>
      </c>
      <c r="M184" s="15" t="s">
        <v>374</v>
      </c>
      <c r="N184" s="68">
        <v>43053</v>
      </c>
      <c r="O184" s="15">
        <v>6</v>
      </c>
      <c r="P184" s="22" t="s">
        <v>376</v>
      </c>
      <c r="Q184" s="16">
        <v>41</v>
      </c>
      <c r="R184" s="23">
        <v>0</v>
      </c>
      <c r="S184" s="23">
        <v>0</v>
      </c>
      <c r="T184" s="23">
        <v>0</v>
      </c>
      <c r="U184" s="23">
        <v>0</v>
      </c>
      <c r="V184" s="17">
        <f t="shared" si="9"/>
        <v>41</v>
      </c>
      <c r="W184" s="22">
        <v>4572</v>
      </c>
      <c r="X184" s="22" t="s">
        <v>84</v>
      </c>
      <c r="Y184" s="24" t="s">
        <v>734</v>
      </c>
      <c r="Z184" s="22" t="s">
        <v>134</v>
      </c>
      <c r="AA184" s="22" t="s">
        <v>134</v>
      </c>
      <c r="AB184" s="22" t="s">
        <v>88</v>
      </c>
      <c r="AC184" s="56" t="s">
        <v>735</v>
      </c>
    </row>
    <row r="185" spans="1:29" ht="12.75" x14ac:dyDescent="0.2">
      <c r="A185" s="22" t="s">
        <v>46</v>
      </c>
      <c r="B185" s="56" t="s">
        <v>699</v>
      </c>
      <c r="C185" s="18">
        <v>1103282</v>
      </c>
      <c r="D185" s="22" t="s">
        <v>98</v>
      </c>
      <c r="E185" s="22" t="s">
        <v>99</v>
      </c>
      <c r="F185" s="22" t="s">
        <v>279</v>
      </c>
      <c r="G185" s="22" t="s">
        <v>57</v>
      </c>
      <c r="H185" s="22" t="s">
        <v>59</v>
      </c>
      <c r="I185" s="22" t="s">
        <v>61</v>
      </c>
      <c r="J185" s="22" t="s">
        <v>694</v>
      </c>
      <c r="K185" s="22" t="s">
        <v>517</v>
      </c>
      <c r="L185" s="15" t="s">
        <v>65</v>
      </c>
      <c r="M185" s="15" t="s">
        <v>374</v>
      </c>
      <c r="N185" s="66" t="s">
        <v>695</v>
      </c>
      <c r="O185" s="15">
        <v>20</v>
      </c>
      <c r="P185" s="22" t="s">
        <v>376</v>
      </c>
      <c r="Q185" s="16">
        <v>209.29</v>
      </c>
      <c r="R185" s="23">
        <v>0</v>
      </c>
      <c r="S185" s="23">
        <v>0</v>
      </c>
      <c r="T185" s="116">
        <v>0</v>
      </c>
      <c r="U185" s="23">
        <v>0</v>
      </c>
      <c r="V185" s="17">
        <f t="shared" si="9"/>
        <v>209.29</v>
      </c>
      <c r="W185" s="22">
        <v>4572</v>
      </c>
      <c r="X185" s="22" t="s">
        <v>84</v>
      </c>
      <c r="Y185" s="24" t="s">
        <v>696</v>
      </c>
      <c r="Z185" s="22" t="s">
        <v>134</v>
      </c>
      <c r="AA185" s="22" t="s">
        <v>134</v>
      </c>
      <c r="AB185" s="22" t="s">
        <v>88</v>
      </c>
      <c r="AC185" s="26"/>
    </row>
    <row r="186" spans="1:29" ht="12.75" x14ac:dyDescent="0.2">
      <c r="A186" s="22" t="s">
        <v>46</v>
      </c>
      <c r="B186" s="22" t="s">
        <v>196</v>
      </c>
      <c r="C186" s="21">
        <v>2154926</v>
      </c>
      <c r="D186" s="22" t="s">
        <v>98</v>
      </c>
      <c r="E186" s="22" t="s">
        <v>131</v>
      </c>
      <c r="F186" s="22" t="s">
        <v>140</v>
      </c>
      <c r="G186" s="22" t="s">
        <v>174</v>
      </c>
      <c r="H186" s="22" t="s">
        <v>142</v>
      </c>
      <c r="I186" s="22" t="s">
        <v>61</v>
      </c>
      <c r="J186" s="22" t="s">
        <v>197</v>
      </c>
      <c r="K186" s="22" t="s">
        <v>198</v>
      </c>
      <c r="L186" s="15" t="s">
        <v>104</v>
      </c>
      <c r="M186" s="15" t="s">
        <v>199</v>
      </c>
      <c r="N186" s="56" t="s">
        <v>200</v>
      </c>
      <c r="O186" s="25"/>
      <c r="P186" s="22" t="s">
        <v>70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17">
        <f t="shared" si="9"/>
        <v>0</v>
      </c>
      <c r="W186" s="22" t="s">
        <v>131</v>
      </c>
      <c r="X186" s="22" t="s">
        <v>157</v>
      </c>
      <c r="Y186" s="24" t="s">
        <v>201</v>
      </c>
      <c r="Z186" s="26"/>
      <c r="AA186" s="22" t="s">
        <v>134</v>
      </c>
      <c r="AB186" s="22" t="s">
        <v>180</v>
      </c>
      <c r="AC186" s="56" t="s">
        <v>202</v>
      </c>
    </row>
    <row r="187" spans="1:29" ht="12.75" x14ac:dyDescent="0.2">
      <c r="A187" s="22" t="s">
        <v>46</v>
      </c>
      <c r="B187" s="22" t="s">
        <v>196</v>
      </c>
      <c r="C187" s="79">
        <v>2154926</v>
      </c>
      <c r="D187" s="22" t="s">
        <v>98</v>
      </c>
      <c r="E187" s="22" t="s">
        <v>131</v>
      </c>
      <c r="F187" s="22" t="s">
        <v>140</v>
      </c>
      <c r="G187" s="22" t="s">
        <v>57</v>
      </c>
      <c r="H187" s="22" t="s">
        <v>59</v>
      </c>
      <c r="I187" s="22" t="s">
        <v>61</v>
      </c>
      <c r="J187" s="22" t="s">
        <v>245</v>
      </c>
      <c r="K187" s="22" t="s">
        <v>246</v>
      </c>
      <c r="L187" s="15" t="s">
        <v>65</v>
      </c>
      <c r="M187" s="15" t="s">
        <v>199</v>
      </c>
      <c r="N187" s="66" t="s">
        <v>247</v>
      </c>
      <c r="O187" s="15">
        <v>43</v>
      </c>
      <c r="P187" s="22" t="s">
        <v>70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17">
        <f t="shared" si="9"/>
        <v>0</v>
      </c>
      <c r="W187" s="22" t="s">
        <v>131</v>
      </c>
      <c r="X187" s="22" t="s">
        <v>84</v>
      </c>
      <c r="Y187" s="24" t="s">
        <v>248</v>
      </c>
      <c r="Z187" s="22" t="s">
        <v>84</v>
      </c>
      <c r="AA187" s="22" t="s">
        <v>134</v>
      </c>
      <c r="AB187" s="22" t="s">
        <v>88</v>
      </c>
      <c r="AC187" s="19" t="s">
        <v>249</v>
      </c>
    </row>
    <row r="188" spans="1:29" ht="12.75" x14ac:dyDescent="0.2">
      <c r="A188" s="22" t="s">
        <v>46</v>
      </c>
      <c r="B188" s="22" t="s">
        <v>196</v>
      </c>
      <c r="C188" s="21">
        <v>2154926</v>
      </c>
      <c r="D188" s="22" t="s">
        <v>98</v>
      </c>
      <c r="E188" s="22" t="s">
        <v>131</v>
      </c>
      <c r="F188" s="22" t="s">
        <v>140</v>
      </c>
      <c r="G188" s="22" t="s">
        <v>57</v>
      </c>
      <c r="H188" s="22" t="s">
        <v>59</v>
      </c>
      <c r="I188" s="22" t="s">
        <v>61</v>
      </c>
      <c r="J188" s="22" t="s">
        <v>505</v>
      </c>
      <c r="K188" s="22" t="s">
        <v>506</v>
      </c>
      <c r="L188" s="15" t="s">
        <v>104</v>
      </c>
      <c r="M188" s="15" t="s">
        <v>374</v>
      </c>
      <c r="N188" s="66" t="s">
        <v>507</v>
      </c>
      <c r="O188" s="15">
        <v>12</v>
      </c>
      <c r="P188" s="22" t="s">
        <v>376</v>
      </c>
      <c r="Q188" s="23">
        <v>29</v>
      </c>
      <c r="R188" s="23">
        <v>0</v>
      </c>
      <c r="S188" s="23">
        <v>0</v>
      </c>
      <c r="T188" s="23">
        <v>0</v>
      </c>
      <c r="U188" s="23">
        <v>0</v>
      </c>
      <c r="V188" s="17">
        <f t="shared" si="9"/>
        <v>29</v>
      </c>
      <c r="W188" s="22">
        <v>4572</v>
      </c>
      <c r="X188" s="22" t="s">
        <v>84</v>
      </c>
      <c r="Y188" s="24" t="s">
        <v>508</v>
      </c>
      <c r="Z188" s="22" t="s">
        <v>84</v>
      </c>
      <c r="AA188" s="22" t="s">
        <v>134</v>
      </c>
      <c r="AB188" s="22" t="s">
        <v>88</v>
      </c>
      <c r="AC188" s="26"/>
    </row>
    <row r="189" spans="1:29" s="167" customFormat="1" ht="12.75" x14ac:dyDescent="0.2">
      <c r="A189" s="160" t="s">
        <v>46</v>
      </c>
      <c r="B189" s="160" t="s">
        <v>196</v>
      </c>
      <c r="C189" s="161">
        <v>2154926</v>
      </c>
      <c r="D189" s="160" t="s">
        <v>98</v>
      </c>
      <c r="E189" s="160" t="s">
        <v>131</v>
      </c>
      <c r="F189" s="160" t="s">
        <v>140</v>
      </c>
      <c r="G189" s="160" t="s">
        <v>174</v>
      </c>
      <c r="H189" s="160"/>
      <c r="I189" s="160"/>
      <c r="J189" s="160"/>
      <c r="K189" s="160"/>
      <c r="L189" s="171"/>
      <c r="M189" s="171"/>
      <c r="N189" s="172"/>
      <c r="O189" s="171"/>
      <c r="P189" s="160" t="s">
        <v>70</v>
      </c>
      <c r="Q189" s="174">
        <v>0</v>
      </c>
      <c r="R189" s="174">
        <v>0</v>
      </c>
      <c r="S189" s="174">
        <v>0</v>
      </c>
      <c r="T189" s="174">
        <v>0</v>
      </c>
      <c r="U189" s="174">
        <v>0</v>
      </c>
      <c r="V189" s="165">
        <f t="shared" si="9"/>
        <v>0</v>
      </c>
      <c r="W189" s="160" t="s">
        <v>131</v>
      </c>
      <c r="X189" s="160" t="s">
        <v>419</v>
      </c>
      <c r="Y189" s="177" t="s">
        <v>201</v>
      </c>
      <c r="Z189" s="160"/>
      <c r="AA189" s="160" t="s">
        <v>134</v>
      </c>
      <c r="AB189" s="160" t="s">
        <v>180</v>
      </c>
      <c r="AC189" s="166" t="s">
        <v>791</v>
      </c>
    </row>
    <row r="190" spans="1:29" ht="12.75" x14ac:dyDescent="0.2">
      <c r="A190" s="22" t="s">
        <v>46</v>
      </c>
      <c r="B190" s="22" t="s">
        <v>308</v>
      </c>
      <c r="C190" s="21">
        <v>1995472</v>
      </c>
      <c r="D190" s="22" t="s">
        <v>98</v>
      </c>
      <c r="E190" s="22" t="s">
        <v>131</v>
      </c>
      <c r="F190" s="22" t="s">
        <v>122</v>
      </c>
      <c r="G190" s="22" t="s">
        <v>286</v>
      </c>
      <c r="H190" s="22" t="s">
        <v>302</v>
      </c>
      <c r="I190" s="22" t="s">
        <v>61</v>
      </c>
      <c r="J190" s="22" t="s">
        <v>309</v>
      </c>
      <c r="K190" s="22" t="s">
        <v>229</v>
      </c>
      <c r="L190" s="15" t="s">
        <v>65</v>
      </c>
      <c r="M190" s="15" t="s">
        <v>216</v>
      </c>
      <c r="N190" s="56" t="s">
        <v>310</v>
      </c>
      <c r="O190" s="25"/>
      <c r="P190" s="22" t="s">
        <v>70</v>
      </c>
      <c r="Q190" s="23">
        <v>0</v>
      </c>
      <c r="R190" s="23">
        <v>0</v>
      </c>
      <c r="S190" s="23">
        <v>0</v>
      </c>
      <c r="T190" s="23">
        <v>0</v>
      </c>
      <c r="U190" s="73">
        <v>6000</v>
      </c>
      <c r="V190" s="17">
        <f t="shared" si="9"/>
        <v>6000</v>
      </c>
      <c r="W190" s="22">
        <v>4572</v>
      </c>
      <c r="X190" s="22" t="s">
        <v>84</v>
      </c>
      <c r="Y190" s="24" t="s">
        <v>311</v>
      </c>
      <c r="Z190" s="22" t="s">
        <v>134</v>
      </c>
      <c r="AA190" s="22" t="s">
        <v>134</v>
      </c>
      <c r="AB190" s="22" t="s">
        <v>180</v>
      </c>
      <c r="AC190" s="26"/>
    </row>
    <row r="191" spans="1:29" ht="12.75" x14ac:dyDescent="0.2">
      <c r="A191" s="22" t="s">
        <v>46</v>
      </c>
      <c r="B191" s="22" t="s">
        <v>308</v>
      </c>
      <c r="C191" s="18">
        <v>1995472</v>
      </c>
      <c r="D191" s="22" t="s">
        <v>98</v>
      </c>
      <c r="E191" s="22" t="s">
        <v>131</v>
      </c>
      <c r="F191" s="22" t="s">
        <v>122</v>
      </c>
      <c r="G191" s="22" t="s">
        <v>57</v>
      </c>
      <c r="H191" s="22" t="s">
        <v>59</v>
      </c>
      <c r="I191" s="22" t="s">
        <v>61</v>
      </c>
      <c r="J191" s="22" t="s">
        <v>614</v>
      </c>
      <c r="K191" s="22" t="s">
        <v>517</v>
      </c>
      <c r="L191" s="15" t="s">
        <v>104</v>
      </c>
      <c r="M191" s="15" t="s">
        <v>374</v>
      </c>
      <c r="N191" s="66" t="s">
        <v>615</v>
      </c>
      <c r="O191" s="15">
        <v>20</v>
      </c>
      <c r="P191" s="22" t="s">
        <v>376</v>
      </c>
      <c r="Q191" s="16">
        <v>118.01</v>
      </c>
      <c r="R191" s="16">
        <v>0</v>
      </c>
      <c r="S191" s="16">
        <v>0</v>
      </c>
      <c r="T191" s="16">
        <v>0</v>
      </c>
      <c r="U191" s="16">
        <v>0</v>
      </c>
      <c r="V191" s="17">
        <f t="shared" si="9"/>
        <v>118.01</v>
      </c>
      <c r="W191" s="22">
        <v>4572</v>
      </c>
      <c r="X191" s="22" t="s">
        <v>84</v>
      </c>
      <c r="Y191" s="18" t="s">
        <v>616</v>
      </c>
      <c r="Z191" s="22" t="s">
        <v>84</v>
      </c>
      <c r="AA191" s="22" t="s">
        <v>134</v>
      </c>
      <c r="AB191" s="22" t="s">
        <v>88</v>
      </c>
      <c r="AC191" s="26"/>
    </row>
    <row r="192" spans="1:29" s="167" customFormat="1" ht="12.75" x14ac:dyDescent="0.2">
      <c r="A192" s="160" t="s">
        <v>46</v>
      </c>
      <c r="B192" s="160" t="s">
        <v>308</v>
      </c>
      <c r="C192" s="179">
        <v>1995472</v>
      </c>
      <c r="D192" s="160" t="s">
        <v>98</v>
      </c>
      <c r="E192" s="160" t="s">
        <v>131</v>
      </c>
      <c r="F192" s="160" t="s">
        <v>122</v>
      </c>
      <c r="G192" s="160" t="s">
        <v>174</v>
      </c>
      <c r="H192" s="160"/>
      <c r="I192" s="160"/>
      <c r="J192" s="160"/>
      <c r="K192" s="160"/>
      <c r="L192" s="171"/>
      <c r="M192" s="171"/>
      <c r="N192" s="172"/>
      <c r="O192" s="171"/>
      <c r="P192" s="160"/>
      <c r="Q192" s="173">
        <v>0</v>
      </c>
      <c r="R192" s="173">
        <v>0</v>
      </c>
      <c r="S192" s="173">
        <v>0</v>
      </c>
      <c r="T192" s="173">
        <v>0</v>
      </c>
      <c r="U192" s="173">
        <v>0</v>
      </c>
      <c r="V192" s="165">
        <v>0</v>
      </c>
      <c r="W192" s="160" t="s">
        <v>131</v>
      </c>
      <c r="X192" s="160" t="s">
        <v>419</v>
      </c>
      <c r="Y192" s="179" t="s">
        <v>800</v>
      </c>
      <c r="Z192" s="160"/>
      <c r="AA192" s="160" t="s">
        <v>134</v>
      </c>
      <c r="AB192" s="160" t="s">
        <v>180</v>
      </c>
      <c r="AC192" s="166" t="s">
        <v>801</v>
      </c>
    </row>
    <row r="193" spans="1:29" ht="12.75" x14ac:dyDescent="0.2">
      <c r="A193" s="22" t="s">
        <v>46</v>
      </c>
      <c r="B193" s="22" t="s">
        <v>607</v>
      </c>
      <c r="C193" s="24">
        <v>2027298</v>
      </c>
      <c r="D193" s="22" t="s">
        <v>98</v>
      </c>
      <c r="E193" s="22" t="s">
        <v>121</v>
      </c>
      <c r="F193" s="22" t="s">
        <v>122</v>
      </c>
      <c r="G193" s="22" t="s">
        <v>57</v>
      </c>
      <c r="H193" s="22" t="s">
        <v>59</v>
      </c>
      <c r="I193" s="22" t="s">
        <v>61</v>
      </c>
      <c r="J193" s="22" t="s">
        <v>608</v>
      </c>
      <c r="K193" s="22" t="s">
        <v>609</v>
      </c>
      <c r="L193" s="15" t="s">
        <v>65</v>
      </c>
      <c r="M193" s="15" t="s">
        <v>66</v>
      </c>
      <c r="N193" s="66" t="s">
        <v>610</v>
      </c>
      <c r="O193" s="15">
        <v>40</v>
      </c>
      <c r="P193" s="22" t="s">
        <v>70</v>
      </c>
      <c r="Q193" s="16">
        <v>0</v>
      </c>
      <c r="R193" s="16">
        <v>0</v>
      </c>
      <c r="S193" s="16">
        <v>0</v>
      </c>
      <c r="T193" s="16">
        <v>0</v>
      </c>
      <c r="U193" s="23">
        <v>0</v>
      </c>
      <c r="V193" s="17">
        <f t="shared" si="9"/>
        <v>0</v>
      </c>
      <c r="W193" s="15" t="s">
        <v>131</v>
      </c>
      <c r="X193" s="22" t="s">
        <v>84</v>
      </c>
      <c r="Y193" s="24" t="s">
        <v>611</v>
      </c>
      <c r="Z193" s="22" t="s">
        <v>134</v>
      </c>
      <c r="AA193" s="22" t="s">
        <v>134</v>
      </c>
      <c r="AB193" s="22" t="s">
        <v>225</v>
      </c>
      <c r="AC193" s="56" t="s">
        <v>612</v>
      </c>
    </row>
    <row r="194" spans="1:29" ht="12.75" x14ac:dyDescent="0.2">
      <c r="A194" s="22" t="s">
        <v>46</v>
      </c>
      <c r="B194" s="22" t="s">
        <v>607</v>
      </c>
      <c r="C194" s="24">
        <v>2027298</v>
      </c>
      <c r="D194" s="22" t="s">
        <v>98</v>
      </c>
      <c r="E194" s="22" t="s">
        <v>121</v>
      </c>
      <c r="F194" s="22" t="s">
        <v>122</v>
      </c>
      <c r="G194" s="22" t="s">
        <v>57</v>
      </c>
      <c r="H194" s="22" t="s">
        <v>59</v>
      </c>
      <c r="I194" s="22" t="s">
        <v>61</v>
      </c>
      <c r="J194" s="22" t="s">
        <v>614</v>
      </c>
      <c r="K194" s="22" t="s">
        <v>517</v>
      </c>
      <c r="L194" s="15" t="s">
        <v>104</v>
      </c>
      <c r="M194" s="15" t="s">
        <v>374</v>
      </c>
      <c r="N194" s="66" t="s">
        <v>615</v>
      </c>
      <c r="O194" s="15">
        <v>20</v>
      </c>
      <c r="P194" s="22" t="s">
        <v>376</v>
      </c>
      <c r="Q194" s="16">
        <v>118.01</v>
      </c>
      <c r="R194" s="16">
        <v>0</v>
      </c>
      <c r="S194" s="16">
        <v>0</v>
      </c>
      <c r="T194" s="16">
        <v>0</v>
      </c>
      <c r="U194" s="16">
        <v>0</v>
      </c>
      <c r="V194" s="17">
        <f t="shared" si="9"/>
        <v>118.01</v>
      </c>
      <c r="W194" s="22">
        <v>4572</v>
      </c>
      <c r="X194" s="22" t="s">
        <v>84</v>
      </c>
      <c r="Y194" s="18" t="s">
        <v>616</v>
      </c>
      <c r="Z194" s="22" t="s">
        <v>84</v>
      </c>
      <c r="AA194" s="22" t="s">
        <v>134</v>
      </c>
      <c r="AB194" s="22" t="s">
        <v>88</v>
      </c>
      <c r="AC194" s="26"/>
    </row>
    <row r="195" spans="1:29" ht="12.75" x14ac:dyDescent="0.2">
      <c r="A195" s="22" t="s">
        <v>46</v>
      </c>
      <c r="B195" s="22" t="s">
        <v>700</v>
      </c>
      <c r="C195" s="77">
        <v>1259317</v>
      </c>
      <c r="D195" s="22" t="s">
        <v>98</v>
      </c>
      <c r="E195" s="22" t="s">
        <v>131</v>
      </c>
      <c r="F195" s="22" t="s">
        <v>56</v>
      </c>
      <c r="G195" s="22" t="s">
        <v>57</v>
      </c>
      <c r="H195" s="22" t="s">
        <v>59</v>
      </c>
      <c r="I195" s="22" t="s">
        <v>61</v>
      </c>
      <c r="J195" s="22" t="s">
        <v>694</v>
      </c>
      <c r="K195" s="22" t="s">
        <v>517</v>
      </c>
      <c r="L195" s="15" t="s">
        <v>65</v>
      </c>
      <c r="M195" s="15" t="s">
        <v>374</v>
      </c>
      <c r="N195" s="66" t="s">
        <v>695</v>
      </c>
      <c r="O195" s="15">
        <v>20</v>
      </c>
      <c r="P195" s="22" t="s">
        <v>376</v>
      </c>
      <c r="Q195" s="16">
        <v>209.29</v>
      </c>
      <c r="R195" s="23">
        <v>0</v>
      </c>
      <c r="S195" s="23">
        <v>0</v>
      </c>
      <c r="T195" s="23">
        <v>0</v>
      </c>
      <c r="U195" s="23">
        <v>0</v>
      </c>
      <c r="V195" s="17">
        <f t="shared" si="9"/>
        <v>209.29</v>
      </c>
      <c r="W195" s="22">
        <v>4572</v>
      </c>
      <c r="X195" s="22" t="s">
        <v>84</v>
      </c>
      <c r="Y195" s="24" t="s">
        <v>696</v>
      </c>
      <c r="Z195" s="22" t="s">
        <v>134</v>
      </c>
      <c r="AA195" s="22" t="s">
        <v>134</v>
      </c>
      <c r="AB195" s="22" t="s">
        <v>88</v>
      </c>
      <c r="AC195" s="26"/>
    </row>
    <row r="196" spans="1:29" ht="12.75" x14ac:dyDescent="0.2">
      <c r="A196" s="22" t="s">
        <v>46</v>
      </c>
      <c r="B196" s="22" t="s">
        <v>682</v>
      </c>
      <c r="C196" s="24">
        <v>1657048</v>
      </c>
      <c r="D196" s="22" t="s">
        <v>98</v>
      </c>
      <c r="E196" s="22" t="s">
        <v>131</v>
      </c>
      <c r="F196" s="22" t="s">
        <v>167</v>
      </c>
      <c r="G196" s="22" t="s">
        <v>286</v>
      </c>
      <c r="H196" s="22" t="s">
        <v>190</v>
      </c>
      <c r="I196" s="22" t="s">
        <v>152</v>
      </c>
      <c r="J196" s="22" t="s">
        <v>675</v>
      </c>
      <c r="K196" s="22" t="s">
        <v>424</v>
      </c>
      <c r="L196" s="15" t="s">
        <v>65</v>
      </c>
      <c r="M196" s="15" t="s">
        <v>667</v>
      </c>
      <c r="N196" s="56" t="s">
        <v>676</v>
      </c>
      <c r="O196" s="15">
        <v>400</v>
      </c>
      <c r="P196" s="22" t="s">
        <v>70</v>
      </c>
      <c r="Q196" s="23">
        <v>0</v>
      </c>
      <c r="R196" s="23">
        <v>0</v>
      </c>
      <c r="S196" s="23">
        <v>0</v>
      </c>
      <c r="T196" s="23">
        <v>0</v>
      </c>
      <c r="U196" s="73">
        <v>1732.5</v>
      </c>
      <c r="V196" s="17">
        <f t="shared" si="9"/>
        <v>1732.5</v>
      </c>
      <c r="W196" s="22">
        <v>4572</v>
      </c>
      <c r="X196" s="22" t="s">
        <v>157</v>
      </c>
      <c r="Y196" s="24" t="s">
        <v>683</v>
      </c>
      <c r="Z196" s="22" t="s">
        <v>134</v>
      </c>
      <c r="AA196" s="22" t="s">
        <v>134</v>
      </c>
      <c r="AB196" s="22" t="s">
        <v>180</v>
      </c>
      <c r="AC196" s="56" t="s">
        <v>663</v>
      </c>
    </row>
    <row r="197" spans="1:29" ht="12.75" x14ac:dyDescent="0.2">
      <c r="A197" s="22" t="s">
        <v>46</v>
      </c>
      <c r="B197" s="22" t="s">
        <v>682</v>
      </c>
      <c r="C197" s="57">
        <v>1657048</v>
      </c>
      <c r="D197" s="22" t="s">
        <v>98</v>
      </c>
      <c r="E197" s="22" t="s">
        <v>131</v>
      </c>
      <c r="F197" s="22" t="s">
        <v>167</v>
      </c>
      <c r="G197" s="22" t="s">
        <v>57</v>
      </c>
      <c r="H197" s="22" t="s">
        <v>59</v>
      </c>
      <c r="I197" s="22" t="s">
        <v>61</v>
      </c>
      <c r="J197" s="22" t="s">
        <v>757</v>
      </c>
      <c r="K197" s="22" t="s">
        <v>506</v>
      </c>
      <c r="L197" s="15" t="s">
        <v>104</v>
      </c>
      <c r="M197" s="15" t="s">
        <v>374</v>
      </c>
      <c r="N197" s="66" t="s">
        <v>758</v>
      </c>
      <c r="O197" s="15">
        <v>20</v>
      </c>
      <c r="P197" s="22" t="s">
        <v>376</v>
      </c>
      <c r="Q197" s="23">
        <v>510.3</v>
      </c>
      <c r="R197" s="23">
        <v>0</v>
      </c>
      <c r="S197" s="23">
        <v>0</v>
      </c>
      <c r="T197" s="23">
        <v>0</v>
      </c>
      <c r="U197" s="23">
        <v>0</v>
      </c>
      <c r="V197" s="17">
        <f t="shared" si="9"/>
        <v>510.3</v>
      </c>
      <c r="W197" s="22">
        <v>4572</v>
      </c>
      <c r="X197" s="22" t="s">
        <v>84</v>
      </c>
      <c r="Y197" s="24" t="s">
        <v>753</v>
      </c>
      <c r="Z197" s="22" t="s">
        <v>134</v>
      </c>
      <c r="AA197" s="22" t="s">
        <v>134</v>
      </c>
      <c r="AB197" s="22" t="s">
        <v>88</v>
      </c>
      <c r="AC197" s="26"/>
    </row>
    <row r="198" spans="1:29" ht="12.75" x14ac:dyDescent="0.2">
      <c r="A198" s="15" t="s">
        <v>46</v>
      </c>
      <c r="B198" s="15" t="s">
        <v>208</v>
      </c>
      <c r="C198" s="21">
        <v>1678808</v>
      </c>
      <c r="D198" s="15" t="s">
        <v>98</v>
      </c>
      <c r="E198" s="15" t="s">
        <v>99</v>
      </c>
      <c r="F198" s="15" t="s">
        <v>140</v>
      </c>
      <c r="G198" s="15" t="s">
        <v>57</v>
      </c>
      <c r="H198" s="15" t="s">
        <v>59</v>
      </c>
      <c r="I198" s="15" t="s">
        <v>61</v>
      </c>
      <c r="J198" s="15" t="s">
        <v>209</v>
      </c>
      <c r="K198" s="15" t="s">
        <v>210</v>
      </c>
      <c r="L198" s="15" t="s">
        <v>65</v>
      </c>
      <c r="M198" s="15" t="s">
        <v>145</v>
      </c>
      <c r="N198" s="64" t="s">
        <v>211</v>
      </c>
      <c r="O198" s="15">
        <v>27</v>
      </c>
      <c r="P198" s="15" t="s">
        <v>70</v>
      </c>
      <c r="Q198" s="16">
        <v>0</v>
      </c>
      <c r="R198" s="16">
        <v>0</v>
      </c>
      <c r="S198" s="16">
        <v>787.14</v>
      </c>
      <c r="T198" s="16">
        <v>32.799999999999997</v>
      </c>
      <c r="U198" s="16">
        <v>0</v>
      </c>
      <c r="V198" s="17">
        <f t="shared" si="9"/>
        <v>819.93999999999994</v>
      </c>
      <c r="W198" s="15">
        <v>4572</v>
      </c>
      <c r="X198" s="15" t="s">
        <v>84</v>
      </c>
      <c r="Y198" s="18" t="s">
        <v>212</v>
      </c>
      <c r="Z198" s="15" t="s">
        <v>84</v>
      </c>
      <c r="AA198" s="15" t="s">
        <v>84</v>
      </c>
      <c r="AB198" s="15" t="s">
        <v>88</v>
      </c>
      <c r="AC198" s="19" t="s">
        <v>89</v>
      </c>
    </row>
    <row r="199" spans="1:29" ht="12.75" x14ac:dyDescent="0.2">
      <c r="A199" s="22" t="s">
        <v>46</v>
      </c>
      <c r="B199" s="22" t="s">
        <v>173</v>
      </c>
      <c r="C199" s="2">
        <v>2036519</v>
      </c>
      <c r="D199" s="22" t="s">
        <v>98</v>
      </c>
      <c r="E199" s="22" t="s">
        <v>131</v>
      </c>
      <c r="F199" s="15" t="s">
        <v>140</v>
      </c>
      <c r="G199" s="22" t="s">
        <v>174</v>
      </c>
      <c r="H199" s="22" t="s">
        <v>142</v>
      </c>
      <c r="I199" s="22" t="s">
        <v>61</v>
      </c>
      <c r="J199" s="22" t="s">
        <v>175</v>
      </c>
      <c r="K199" s="22" t="s">
        <v>176</v>
      </c>
      <c r="L199" s="15" t="s">
        <v>65</v>
      </c>
      <c r="M199" s="15" t="s">
        <v>177</v>
      </c>
      <c r="N199" s="56" t="s">
        <v>178</v>
      </c>
      <c r="O199" s="25"/>
      <c r="P199" s="22" t="s">
        <v>70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17">
        <f t="shared" si="9"/>
        <v>0</v>
      </c>
      <c r="W199" s="22" t="s">
        <v>131</v>
      </c>
      <c r="X199" s="22" t="s">
        <v>157</v>
      </c>
      <c r="Y199" s="24" t="s">
        <v>179</v>
      </c>
      <c r="Z199" s="26"/>
      <c r="AA199" s="15" t="s">
        <v>134</v>
      </c>
      <c r="AB199" s="22" t="s">
        <v>180</v>
      </c>
      <c r="AC199" s="56" t="s">
        <v>181</v>
      </c>
    </row>
    <row r="200" spans="1:29" ht="12.75" x14ac:dyDescent="0.2">
      <c r="A200" s="22" t="s">
        <v>46</v>
      </c>
      <c r="B200" s="22" t="s">
        <v>173</v>
      </c>
      <c r="C200" s="21">
        <v>2036519</v>
      </c>
      <c r="D200" s="22" t="s">
        <v>98</v>
      </c>
      <c r="E200" s="22" t="s">
        <v>131</v>
      </c>
      <c r="F200" s="15" t="s">
        <v>140</v>
      </c>
      <c r="G200" s="22" t="s">
        <v>286</v>
      </c>
      <c r="H200" s="22" t="s">
        <v>142</v>
      </c>
      <c r="I200" s="22" t="s">
        <v>61</v>
      </c>
      <c r="J200" s="22" t="s">
        <v>332</v>
      </c>
      <c r="K200" s="22" t="s">
        <v>176</v>
      </c>
      <c r="L200" s="15" t="s">
        <v>65</v>
      </c>
      <c r="M200" s="15" t="s">
        <v>177</v>
      </c>
      <c r="N200" s="56" t="s">
        <v>333</v>
      </c>
      <c r="O200" s="25"/>
      <c r="P200" s="22" t="s">
        <v>70</v>
      </c>
      <c r="Q200" s="23">
        <v>0</v>
      </c>
      <c r="R200" s="23">
        <v>0</v>
      </c>
      <c r="S200" s="23">
        <v>0</v>
      </c>
      <c r="T200" s="23">
        <v>0</v>
      </c>
      <c r="U200" s="73">
        <v>9000</v>
      </c>
      <c r="V200" s="17">
        <f t="shared" si="9"/>
        <v>9000</v>
      </c>
      <c r="W200" s="22">
        <v>4572</v>
      </c>
      <c r="X200" s="22" t="s">
        <v>84</v>
      </c>
      <c r="Y200" s="24" t="s">
        <v>334</v>
      </c>
      <c r="Z200" s="22" t="s">
        <v>134</v>
      </c>
      <c r="AA200" s="22" t="s">
        <v>134</v>
      </c>
      <c r="AB200" s="22" t="s">
        <v>180</v>
      </c>
      <c r="AC200" s="26"/>
    </row>
    <row r="201" spans="1:29" ht="12.75" x14ac:dyDescent="0.2">
      <c r="A201" s="22" t="s">
        <v>46</v>
      </c>
      <c r="B201" s="22" t="s">
        <v>173</v>
      </c>
      <c r="C201" s="21">
        <v>2036519</v>
      </c>
      <c r="D201" s="22" t="s">
        <v>98</v>
      </c>
      <c r="E201" s="22" t="s">
        <v>131</v>
      </c>
      <c r="F201" s="15" t="s">
        <v>140</v>
      </c>
      <c r="G201" s="22" t="s">
        <v>57</v>
      </c>
      <c r="H201" s="22" t="s">
        <v>59</v>
      </c>
      <c r="I201" s="22" t="s">
        <v>61</v>
      </c>
      <c r="J201" s="22" t="s">
        <v>505</v>
      </c>
      <c r="K201" s="22" t="s">
        <v>506</v>
      </c>
      <c r="L201" s="15" t="s">
        <v>104</v>
      </c>
      <c r="M201" s="15" t="s">
        <v>374</v>
      </c>
      <c r="N201" s="66" t="s">
        <v>507</v>
      </c>
      <c r="O201" s="15">
        <v>12</v>
      </c>
      <c r="P201" s="22" t="s">
        <v>376</v>
      </c>
      <c r="Q201" s="23">
        <v>29</v>
      </c>
      <c r="R201" s="23">
        <v>0</v>
      </c>
      <c r="S201" s="23">
        <v>0</v>
      </c>
      <c r="T201" s="23">
        <v>0</v>
      </c>
      <c r="U201" s="23">
        <v>0</v>
      </c>
      <c r="V201" s="17">
        <f t="shared" si="9"/>
        <v>29</v>
      </c>
      <c r="W201" s="22">
        <v>4572</v>
      </c>
      <c r="X201" s="22" t="s">
        <v>84</v>
      </c>
      <c r="Y201" s="24" t="s">
        <v>508</v>
      </c>
      <c r="Z201" s="22" t="s">
        <v>84</v>
      </c>
      <c r="AA201" s="22" t="s">
        <v>134</v>
      </c>
      <c r="AB201" s="22" t="s">
        <v>88</v>
      </c>
      <c r="AC201" s="26"/>
    </row>
    <row r="202" spans="1:29" s="167" customFormat="1" ht="12.75" x14ac:dyDescent="0.2">
      <c r="A202" s="160" t="s">
        <v>46</v>
      </c>
      <c r="B202" s="160" t="s">
        <v>173</v>
      </c>
      <c r="C202" s="161">
        <v>2036519</v>
      </c>
      <c r="D202" s="160" t="s">
        <v>98</v>
      </c>
      <c r="E202" s="160" t="s">
        <v>131</v>
      </c>
      <c r="F202" s="171" t="s">
        <v>140</v>
      </c>
      <c r="G202" s="160" t="s">
        <v>141</v>
      </c>
      <c r="H202" s="160"/>
      <c r="I202" s="160"/>
      <c r="J202" s="160"/>
      <c r="K202" s="160"/>
      <c r="L202" s="171"/>
      <c r="M202" s="171"/>
      <c r="N202" s="175" t="s">
        <v>799</v>
      </c>
      <c r="O202" s="171"/>
      <c r="P202" s="160" t="s">
        <v>70</v>
      </c>
      <c r="Q202" s="174">
        <v>0</v>
      </c>
      <c r="R202" s="174">
        <v>0</v>
      </c>
      <c r="S202" s="174">
        <v>0</v>
      </c>
      <c r="T202" s="174">
        <v>0</v>
      </c>
      <c r="U202" s="174">
        <v>0</v>
      </c>
      <c r="V202" s="165">
        <f t="shared" si="9"/>
        <v>0</v>
      </c>
      <c r="W202" s="160" t="s">
        <v>131</v>
      </c>
      <c r="X202" s="160" t="s">
        <v>419</v>
      </c>
      <c r="Y202" s="177" t="s">
        <v>797</v>
      </c>
      <c r="Z202" s="160"/>
      <c r="AA202" s="160" t="s">
        <v>134</v>
      </c>
      <c r="AB202" s="160" t="s">
        <v>180</v>
      </c>
      <c r="AC202" s="166" t="s">
        <v>798</v>
      </c>
    </row>
    <row r="203" spans="1:29" ht="12.75" x14ac:dyDescent="0.2">
      <c r="A203" s="22" t="s">
        <v>46</v>
      </c>
      <c r="B203" s="56" t="s">
        <v>397</v>
      </c>
      <c r="C203" s="21">
        <v>1946284</v>
      </c>
      <c r="D203" s="22" t="s">
        <v>98</v>
      </c>
      <c r="E203" s="22" t="s">
        <v>131</v>
      </c>
      <c r="F203" s="22" t="s">
        <v>167</v>
      </c>
      <c r="G203" s="22" t="s">
        <v>57</v>
      </c>
      <c r="H203" s="22" t="s">
        <v>59</v>
      </c>
      <c r="I203" s="22" t="s">
        <v>61</v>
      </c>
      <c r="J203" s="22" t="s">
        <v>391</v>
      </c>
      <c r="K203" s="22" t="s">
        <v>373</v>
      </c>
      <c r="L203" s="15" t="s">
        <v>104</v>
      </c>
      <c r="M203" s="15" t="s">
        <v>374</v>
      </c>
      <c r="N203" s="66" t="s">
        <v>392</v>
      </c>
      <c r="O203" s="15">
        <v>30</v>
      </c>
      <c r="P203" s="22" t="s">
        <v>376</v>
      </c>
      <c r="Q203" s="23">
        <v>205.38</v>
      </c>
      <c r="R203" s="23">
        <v>0</v>
      </c>
      <c r="S203" s="23">
        <v>0</v>
      </c>
      <c r="T203" s="23">
        <v>0</v>
      </c>
      <c r="U203" s="23">
        <v>0</v>
      </c>
      <c r="V203" s="17">
        <f t="shared" ref="V203:V234" si="10">SUM(Q203:U203)</f>
        <v>205.38</v>
      </c>
      <c r="W203" s="22">
        <v>4572</v>
      </c>
      <c r="X203" s="22" t="s">
        <v>84</v>
      </c>
      <c r="Y203" s="24" t="s">
        <v>393</v>
      </c>
      <c r="Z203" s="22" t="s">
        <v>84</v>
      </c>
      <c r="AA203" s="22" t="s">
        <v>134</v>
      </c>
      <c r="AB203" s="22" t="s">
        <v>88</v>
      </c>
      <c r="AC203" s="26"/>
    </row>
    <row r="204" spans="1:29" ht="12.75" x14ac:dyDescent="0.2">
      <c r="A204" s="22" t="s">
        <v>46</v>
      </c>
      <c r="B204" s="56" t="s">
        <v>407</v>
      </c>
      <c r="C204" s="21">
        <v>2349666</v>
      </c>
      <c r="D204" s="22" t="s">
        <v>98</v>
      </c>
      <c r="E204" s="22" t="s">
        <v>121</v>
      </c>
      <c r="F204" s="22" t="s">
        <v>100</v>
      </c>
      <c r="G204" s="49" t="s">
        <v>57</v>
      </c>
      <c r="H204" s="49" t="s">
        <v>59</v>
      </c>
      <c r="I204" s="49" t="s">
        <v>61</v>
      </c>
      <c r="J204" s="49" t="s">
        <v>399</v>
      </c>
      <c r="K204" s="49" t="s">
        <v>373</v>
      </c>
      <c r="L204" s="20" t="s">
        <v>104</v>
      </c>
      <c r="M204" s="20" t="s">
        <v>400</v>
      </c>
      <c r="N204" s="91" t="s">
        <v>401</v>
      </c>
      <c r="O204" s="100">
        <v>24</v>
      </c>
      <c r="P204" s="49" t="s">
        <v>376</v>
      </c>
      <c r="Q204" s="105">
        <v>230.68</v>
      </c>
      <c r="R204" s="105">
        <v>0</v>
      </c>
      <c r="S204" s="105">
        <v>0</v>
      </c>
      <c r="T204" s="105">
        <v>0</v>
      </c>
      <c r="U204" s="105">
        <v>0</v>
      </c>
      <c r="V204" s="17">
        <f t="shared" si="10"/>
        <v>230.68</v>
      </c>
      <c r="W204" s="91">
        <v>4572</v>
      </c>
      <c r="X204" s="49" t="s">
        <v>84</v>
      </c>
      <c r="Y204" s="49" t="s">
        <v>393</v>
      </c>
      <c r="Z204" s="49" t="s">
        <v>84</v>
      </c>
      <c r="AA204" s="49" t="s">
        <v>134</v>
      </c>
      <c r="AB204" s="22" t="s">
        <v>88</v>
      </c>
      <c r="AC204" s="26"/>
    </row>
    <row r="205" spans="1:29" ht="12.75" x14ac:dyDescent="0.2">
      <c r="A205" s="15" t="s">
        <v>46</v>
      </c>
      <c r="B205" s="15" t="s">
        <v>407</v>
      </c>
      <c r="C205" s="21">
        <v>2349666</v>
      </c>
      <c r="D205" s="15" t="s">
        <v>98</v>
      </c>
      <c r="E205" s="15" t="s">
        <v>121</v>
      </c>
      <c r="F205" s="15" t="s">
        <v>100</v>
      </c>
      <c r="G205" s="15" t="s">
        <v>57</v>
      </c>
      <c r="H205" s="15" t="s">
        <v>59</v>
      </c>
      <c r="I205" s="15" t="s">
        <v>61</v>
      </c>
      <c r="J205" s="15" t="s">
        <v>474</v>
      </c>
      <c r="K205" s="15" t="s">
        <v>475</v>
      </c>
      <c r="L205" s="15" t="s">
        <v>65</v>
      </c>
      <c r="M205" s="15" t="s">
        <v>476</v>
      </c>
      <c r="N205" s="64" t="s">
        <v>477</v>
      </c>
      <c r="O205" s="15">
        <v>16</v>
      </c>
      <c r="P205" s="15" t="s">
        <v>70</v>
      </c>
      <c r="Q205" s="16">
        <v>0</v>
      </c>
      <c r="R205" s="16">
        <v>480</v>
      </c>
      <c r="S205" s="16">
        <v>0</v>
      </c>
      <c r="T205" s="16">
        <v>0</v>
      </c>
      <c r="U205" s="106">
        <v>0</v>
      </c>
      <c r="V205" s="17">
        <f t="shared" si="10"/>
        <v>480</v>
      </c>
      <c r="W205" s="15">
        <v>4572</v>
      </c>
      <c r="X205" s="15" t="s">
        <v>84</v>
      </c>
      <c r="Y205" s="18" t="s">
        <v>478</v>
      </c>
      <c r="Z205" s="15"/>
      <c r="AA205" s="15"/>
      <c r="AB205" s="15" t="s">
        <v>88</v>
      </c>
      <c r="AC205" s="15" t="s">
        <v>479</v>
      </c>
    </row>
    <row r="206" spans="1:29" ht="12.75" x14ac:dyDescent="0.2">
      <c r="A206" s="22" t="s">
        <v>46</v>
      </c>
      <c r="B206" s="56" t="s">
        <v>407</v>
      </c>
      <c r="C206" s="21">
        <v>2349666</v>
      </c>
      <c r="D206" s="22" t="s">
        <v>98</v>
      </c>
      <c r="E206" s="22" t="s">
        <v>121</v>
      </c>
      <c r="F206" s="22" t="s">
        <v>100</v>
      </c>
      <c r="G206" s="56" t="s">
        <v>57</v>
      </c>
      <c r="H206" s="83" t="s">
        <v>59</v>
      </c>
      <c r="I206" s="83" t="s">
        <v>61</v>
      </c>
      <c r="J206" s="22" t="s">
        <v>510</v>
      </c>
      <c r="K206" s="22" t="s">
        <v>475</v>
      </c>
      <c r="L206" s="15" t="s">
        <v>65</v>
      </c>
      <c r="M206" s="15" t="s">
        <v>476</v>
      </c>
      <c r="N206" s="67">
        <v>43015</v>
      </c>
      <c r="O206" s="15">
        <v>8</v>
      </c>
      <c r="P206" s="22" t="s">
        <v>70</v>
      </c>
      <c r="Q206" s="23">
        <v>0</v>
      </c>
      <c r="R206" s="16">
        <v>0</v>
      </c>
      <c r="S206" s="16">
        <v>0</v>
      </c>
      <c r="T206" s="16">
        <v>0</v>
      </c>
      <c r="U206" s="104">
        <v>0</v>
      </c>
      <c r="V206" s="17">
        <f t="shared" si="10"/>
        <v>0</v>
      </c>
      <c r="W206" s="15" t="s">
        <v>131</v>
      </c>
      <c r="X206" s="22" t="s">
        <v>84</v>
      </c>
      <c r="Y206" s="24" t="s">
        <v>511</v>
      </c>
      <c r="Z206" s="22" t="s">
        <v>134</v>
      </c>
      <c r="AA206" s="22" t="s">
        <v>134</v>
      </c>
      <c r="AB206" s="22" t="s">
        <v>136</v>
      </c>
      <c r="AC206" s="15" t="s">
        <v>513</v>
      </c>
    </row>
    <row r="207" spans="1:29" ht="12.75" x14ac:dyDescent="0.2">
      <c r="A207" s="22" t="s">
        <v>46</v>
      </c>
      <c r="B207" s="22" t="s">
        <v>407</v>
      </c>
      <c r="C207" s="24">
        <v>2349666</v>
      </c>
      <c r="D207" s="22" t="s">
        <v>98</v>
      </c>
      <c r="E207" s="22" t="s">
        <v>121</v>
      </c>
      <c r="F207" s="22" t="s">
        <v>684</v>
      </c>
      <c r="G207" s="22" t="s">
        <v>286</v>
      </c>
      <c r="H207" s="22" t="s">
        <v>190</v>
      </c>
      <c r="I207" s="22" t="s">
        <v>152</v>
      </c>
      <c r="J207" s="22" t="s">
        <v>685</v>
      </c>
      <c r="K207" s="22" t="s">
        <v>686</v>
      </c>
      <c r="L207" s="15" t="s">
        <v>65</v>
      </c>
      <c r="M207" s="15" t="s">
        <v>105</v>
      </c>
      <c r="N207" s="22" t="s">
        <v>687</v>
      </c>
      <c r="O207" s="15">
        <v>420</v>
      </c>
      <c r="P207" s="22" t="s">
        <v>70</v>
      </c>
      <c r="Q207" s="23">
        <v>0</v>
      </c>
      <c r="R207" s="23">
        <v>0</v>
      </c>
      <c r="S207" s="23">
        <v>0</v>
      </c>
      <c r="T207" s="23">
        <v>0</v>
      </c>
      <c r="U207" s="73">
        <v>3300</v>
      </c>
      <c r="V207" s="17">
        <f t="shared" si="10"/>
        <v>3300</v>
      </c>
      <c r="W207" s="22">
        <v>4572</v>
      </c>
      <c r="X207" s="22" t="s">
        <v>157</v>
      </c>
      <c r="Y207" s="24" t="s">
        <v>688</v>
      </c>
      <c r="Z207" s="22" t="s">
        <v>134</v>
      </c>
      <c r="AA207" s="22" t="s">
        <v>134</v>
      </c>
      <c r="AB207" s="22" t="s">
        <v>180</v>
      </c>
      <c r="AC207" s="22" t="s">
        <v>663</v>
      </c>
    </row>
    <row r="208" spans="1:29" ht="12.75" x14ac:dyDescent="0.2">
      <c r="A208" s="15" t="s">
        <v>46</v>
      </c>
      <c r="B208" s="15" t="s">
        <v>407</v>
      </c>
      <c r="C208" s="18">
        <v>2349666</v>
      </c>
      <c r="D208" s="15" t="s">
        <v>98</v>
      </c>
      <c r="E208" s="15" t="s">
        <v>121</v>
      </c>
      <c r="F208" s="15" t="s">
        <v>684</v>
      </c>
      <c r="G208" s="15" t="s">
        <v>57</v>
      </c>
      <c r="H208" s="15" t="s">
        <v>59</v>
      </c>
      <c r="I208" s="15" t="s">
        <v>152</v>
      </c>
      <c r="J208" s="15" t="s">
        <v>714</v>
      </c>
      <c r="K208" s="15" t="s">
        <v>715</v>
      </c>
      <c r="L208" s="15" t="s">
        <v>65</v>
      </c>
      <c r="M208" s="15" t="s">
        <v>152</v>
      </c>
      <c r="N208" s="64" t="s">
        <v>716</v>
      </c>
      <c r="O208" s="15">
        <v>30</v>
      </c>
      <c r="P208" s="15" t="s">
        <v>70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7">
        <f t="shared" si="10"/>
        <v>0</v>
      </c>
      <c r="W208" s="15" t="s">
        <v>131</v>
      </c>
      <c r="X208" s="15" t="s">
        <v>84</v>
      </c>
      <c r="Y208" s="18" t="s">
        <v>717</v>
      </c>
      <c r="Z208" s="15" t="s">
        <v>134</v>
      </c>
      <c r="AA208" s="15" t="s">
        <v>134</v>
      </c>
      <c r="AB208" s="15" t="s">
        <v>225</v>
      </c>
      <c r="AC208" s="15" t="s">
        <v>718</v>
      </c>
    </row>
    <row r="209" spans="1:29" ht="12.75" x14ac:dyDescent="0.2">
      <c r="A209" s="15" t="s">
        <v>46</v>
      </c>
      <c r="B209" s="15" t="s">
        <v>407</v>
      </c>
      <c r="C209" s="18">
        <v>2349666</v>
      </c>
      <c r="D209" s="15" t="s">
        <v>98</v>
      </c>
      <c r="E209" s="15" t="s">
        <v>121</v>
      </c>
      <c r="F209" s="15" t="s">
        <v>684</v>
      </c>
      <c r="G209" s="15" t="s">
        <v>57</v>
      </c>
      <c r="H209" s="15" t="s">
        <v>59</v>
      </c>
      <c r="I209" s="15" t="s">
        <v>152</v>
      </c>
      <c r="J209" s="15" t="s">
        <v>719</v>
      </c>
      <c r="K209" s="15" t="s">
        <v>715</v>
      </c>
      <c r="L209" s="15" t="s">
        <v>65</v>
      </c>
      <c r="M209" s="15" t="s">
        <v>152</v>
      </c>
      <c r="N209" s="64" t="s">
        <v>720</v>
      </c>
      <c r="O209" s="15">
        <v>73</v>
      </c>
      <c r="P209" s="15" t="s">
        <v>70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7">
        <f t="shared" si="10"/>
        <v>0</v>
      </c>
      <c r="W209" s="15" t="s">
        <v>131</v>
      </c>
      <c r="X209" s="15" t="s">
        <v>84</v>
      </c>
      <c r="Y209" s="18" t="s">
        <v>721</v>
      </c>
      <c r="Z209" s="15" t="s">
        <v>134</v>
      </c>
      <c r="AA209" s="15" t="s">
        <v>134</v>
      </c>
      <c r="AB209" s="15" t="s">
        <v>225</v>
      </c>
      <c r="AC209" s="15" t="s">
        <v>722</v>
      </c>
    </row>
    <row r="210" spans="1:29" ht="12.75" x14ac:dyDescent="0.2">
      <c r="A210" s="22" t="s">
        <v>46</v>
      </c>
      <c r="B210" s="15" t="s">
        <v>458</v>
      </c>
      <c r="C210" s="21">
        <v>1669338</v>
      </c>
      <c r="D210" s="22" t="s">
        <v>98</v>
      </c>
      <c r="E210" s="22" t="s">
        <v>55</v>
      </c>
      <c r="F210" s="22" t="s">
        <v>122</v>
      </c>
      <c r="G210" s="22" t="s">
        <v>57</v>
      </c>
      <c r="H210" s="22" t="s">
        <v>59</v>
      </c>
      <c r="I210" s="22" t="s">
        <v>61</v>
      </c>
      <c r="J210" s="22" t="s">
        <v>459</v>
      </c>
      <c r="K210" s="22" t="s">
        <v>460</v>
      </c>
      <c r="L210" s="15" t="s">
        <v>104</v>
      </c>
      <c r="M210" s="15" t="s">
        <v>461</v>
      </c>
      <c r="N210" s="66" t="s">
        <v>462</v>
      </c>
      <c r="O210" s="25"/>
      <c r="P210" s="22" t="s">
        <v>70</v>
      </c>
      <c r="Q210" s="23">
        <v>0</v>
      </c>
      <c r="R210" s="16">
        <v>350</v>
      </c>
      <c r="S210" s="16">
        <v>1069.55</v>
      </c>
      <c r="T210" s="16">
        <v>816.34</v>
      </c>
      <c r="U210" s="23">
        <v>0</v>
      </c>
      <c r="V210" s="17">
        <f t="shared" si="10"/>
        <v>2235.89</v>
      </c>
      <c r="W210" s="22">
        <v>4572</v>
      </c>
      <c r="X210" s="22" t="s">
        <v>84</v>
      </c>
      <c r="Y210" s="24" t="s">
        <v>463</v>
      </c>
      <c r="Z210" s="22" t="s">
        <v>84</v>
      </c>
      <c r="AA210" s="22" t="s">
        <v>84</v>
      </c>
      <c r="AB210" s="22" t="s">
        <v>88</v>
      </c>
      <c r="AC210" s="15" t="s">
        <v>761</v>
      </c>
    </row>
    <row r="211" spans="1:29" ht="12.75" x14ac:dyDescent="0.2">
      <c r="A211" s="22" t="s">
        <v>46</v>
      </c>
      <c r="B211" s="22" t="s">
        <v>458</v>
      </c>
      <c r="C211" s="18">
        <v>1669338</v>
      </c>
      <c r="D211" s="22" t="s">
        <v>98</v>
      </c>
      <c r="E211" s="22" t="s">
        <v>55</v>
      </c>
      <c r="F211" s="22" t="s">
        <v>122</v>
      </c>
      <c r="G211" s="22" t="s">
        <v>57</v>
      </c>
      <c r="H211" s="22" t="s">
        <v>59</v>
      </c>
      <c r="I211" s="22" t="s">
        <v>61</v>
      </c>
      <c r="J211" s="22" t="s">
        <v>614</v>
      </c>
      <c r="K211" s="22" t="s">
        <v>517</v>
      </c>
      <c r="L211" s="15" t="s">
        <v>104</v>
      </c>
      <c r="M211" s="15" t="s">
        <v>374</v>
      </c>
      <c r="N211" s="66" t="s">
        <v>615</v>
      </c>
      <c r="O211" s="15">
        <v>20</v>
      </c>
      <c r="P211" s="22" t="s">
        <v>376</v>
      </c>
      <c r="Q211" s="16">
        <v>118.01</v>
      </c>
      <c r="R211" s="16">
        <v>0</v>
      </c>
      <c r="S211" s="16">
        <v>0</v>
      </c>
      <c r="T211" s="16">
        <v>0</v>
      </c>
      <c r="U211" s="16">
        <v>0</v>
      </c>
      <c r="V211" s="17">
        <f t="shared" si="10"/>
        <v>118.01</v>
      </c>
      <c r="W211" s="22">
        <v>4572</v>
      </c>
      <c r="X211" s="22" t="s">
        <v>84</v>
      </c>
      <c r="Y211" s="18" t="s">
        <v>616</v>
      </c>
      <c r="Z211" s="22" t="s">
        <v>84</v>
      </c>
      <c r="AA211" s="22" t="s">
        <v>134</v>
      </c>
      <c r="AB211" s="22" t="s">
        <v>88</v>
      </c>
      <c r="AC211" s="26"/>
    </row>
    <row r="212" spans="1:29" ht="12.75" x14ac:dyDescent="0.2">
      <c r="A212" s="22" t="s">
        <v>46</v>
      </c>
      <c r="B212" s="22" t="s">
        <v>644</v>
      </c>
      <c r="C212" s="76">
        <v>2048304</v>
      </c>
      <c r="D212" s="22" t="s">
        <v>52</v>
      </c>
      <c r="E212" s="22" t="s">
        <v>55</v>
      </c>
      <c r="F212" s="22" t="s">
        <v>56</v>
      </c>
      <c r="G212" s="22" t="s">
        <v>57</v>
      </c>
      <c r="H212" s="22" t="s">
        <v>59</v>
      </c>
      <c r="I212" s="22" t="s">
        <v>61</v>
      </c>
      <c r="J212" s="22" t="s">
        <v>596</v>
      </c>
      <c r="K212" s="22" t="s">
        <v>506</v>
      </c>
      <c r="L212" s="15" t="s">
        <v>104</v>
      </c>
      <c r="M212" s="15" t="s">
        <v>374</v>
      </c>
      <c r="N212" s="66" t="s">
        <v>597</v>
      </c>
      <c r="O212" s="15">
        <v>16</v>
      </c>
      <c r="P212" s="22" t="s">
        <v>376</v>
      </c>
      <c r="Q212" s="16">
        <v>301.14999999999998</v>
      </c>
      <c r="R212" s="23">
        <v>0</v>
      </c>
      <c r="S212" s="23">
        <v>0</v>
      </c>
      <c r="T212" s="23">
        <v>0</v>
      </c>
      <c r="U212" s="23">
        <v>0</v>
      </c>
      <c r="V212" s="17">
        <f t="shared" si="10"/>
        <v>301.14999999999998</v>
      </c>
      <c r="W212" s="22">
        <v>4572</v>
      </c>
      <c r="X212" s="22" t="s">
        <v>84</v>
      </c>
      <c r="Y212" s="24" t="s">
        <v>598</v>
      </c>
      <c r="Z212" s="22" t="s">
        <v>134</v>
      </c>
      <c r="AA212" s="22" t="s">
        <v>134</v>
      </c>
      <c r="AB212" s="22"/>
      <c r="AC212" s="26"/>
    </row>
    <row r="213" spans="1:29" ht="12.75" x14ac:dyDescent="0.2">
      <c r="A213" s="22" t="s">
        <v>46</v>
      </c>
      <c r="B213" s="22" t="s">
        <v>701</v>
      </c>
      <c r="C213" s="18">
        <v>1259317</v>
      </c>
      <c r="D213" s="22" t="s">
        <v>98</v>
      </c>
      <c r="E213" s="22" t="s">
        <v>131</v>
      </c>
      <c r="F213" s="22" t="s">
        <v>279</v>
      </c>
      <c r="G213" s="22" t="s">
        <v>57</v>
      </c>
      <c r="H213" s="22" t="s">
        <v>59</v>
      </c>
      <c r="I213" s="22" t="s">
        <v>61</v>
      </c>
      <c r="J213" s="22" t="s">
        <v>694</v>
      </c>
      <c r="K213" s="22" t="s">
        <v>517</v>
      </c>
      <c r="L213" s="15" t="s">
        <v>65</v>
      </c>
      <c r="M213" s="15" t="s">
        <v>374</v>
      </c>
      <c r="N213" s="66" t="s">
        <v>695</v>
      </c>
      <c r="O213" s="15">
        <v>20</v>
      </c>
      <c r="P213" s="22" t="s">
        <v>376</v>
      </c>
      <c r="Q213" s="16">
        <v>209.29</v>
      </c>
      <c r="R213" s="23">
        <v>0</v>
      </c>
      <c r="S213" s="23">
        <v>0</v>
      </c>
      <c r="T213" s="23">
        <v>0</v>
      </c>
      <c r="U213" s="23">
        <v>0</v>
      </c>
      <c r="V213" s="17">
        <f t="shared" si="10"/>
        <v>209.29</v>
      </c>
      <c r="W213" s="22">
        <v>4572</v>
      </c>
      <c r="X213" s="22" t="s">
        <v>84</v>
      </c>
      <c r="Y213" s="24" t="s">
        <v>696</v>
      </c>
      <c r="Z213" s="22" t="s">
        <v>134</v>
      </c>
      <c r="AA213" s="22" t="s">
        <v>134</v>
      </c>
      <c r="AB213" s="22" t="s">
        <v>88</v>
      </c>
      <c r="AC213" s="26"/>
    </row>
    <row r="214" spans="1:29" ht="12.75" x14ac:dyDescent="0.2">
      <c r="A214" s="22" t="s">
        <v>46</v>
      </c>
      <c r="B214" s="15" t="s">
        <v>566</v>
      </c>
      <c r="C214" s="24">
        <v>1982594</v>
      </c>
      <c r="D214" s="22" t="s">
        <v>98</v>
      </c>
      <c r="E214" s="22" t="s">
        <v>99</v>
      </c>
      <c r="F214" s="22" t="s">
        <v>167</v>
      </c>
      <c r="G214" s="22" t="s">
        <v>57</v>
      </c>
      <c r="H214" s="22" t="s">
        <v>59</v>
      </c>
      <c r="I214" s="22" t="s">
        <v>61</v>
      </c>
      <c r="J214" s="22" t="s">
        <v>562</v>
      </c>
      <c r="K214" s="22" t="s">
        <v>373</v>
      </c>
      <c r="L214" s="15" t="s">
        <v>104</v>
      </c>
      <c r="M214" s="15" t="s">
        <v>105</v>
      </c>
      <c r="N214" s="66" t="s">
        <v>563</v>
      </c>
      <c r="O214" s="15">
        <v>32</v>
      </c>
      <c r="P214" s="22" t="s">
        <v>70</v>
      </c>
      <c r="Q214" s="16">
        <v>0</v>
      </c>
      <c r="R214" s="16">
        <v>400</v>
      </c>
      <c r="S214" s="16">
        <v>1087.8</v>
      </c>
      <c r="T214" s="16">
        <v>1533.3</v>
      </c>
      <c r="U214" s="23">
        <v>0</v>
      </c>
      <c r="V214" s="17">
        <f t="shared" si="10"/>
        <v>3021.1</v>
      </c>
      <c r="W214" s="22">
        <v>4572</v>
      </c>
      <c r="X214" s="22" t="s">
        <v>84</v>
      </c>
      <c r="Y214" s="24" t="s">
        <v>564</v>
      </c>
      <c r="Z214" s="22" t="s">
        <v>84</v>
      </c>
      <c r="AA214" s="22" t="s">
        <v>84</v>
      </c>
      <c r="AB214" s="22" t="s">
        <v>88</v>
      </c>
      <c r="AC214" s="22"/>
    </row>
    <row r="215" spans="1:29" ht="12.75" x14ac:dyDescent="0.2">
      <c r="A215" s="22" t="s">
        <v>46</v>
      </c>
      <c r="B215" s="22" t="s">
        <v>408</v>
      </c>
      <c r="C215" s="21">
        <v>2156455</v>
      </c>
      <c r="D215" s="22" t="s">
        <v>98</v>
      </c>
      <c r="E215" s="22" t="s">
        <v>131</v>
      </c>
      <c r="F215" s="22" t="s">
        <v>100</v>
      </c>
      <c r="G215" s="49" t="s">
        <v>57</v>
      </c>
      <c r="H215" s="49" t="s">
        <v>59</v>
      </c>
      <c r="I215" s="49" t="s">
        <v>61</v>
      </c>
      <c r="J215" s="49" t="s">
        <v>399</v>
      </c>
      <c r="K215" s="49" t="s">
        <v>373</v>
      </c>
      <c r="L215" s="20" t="s">
        <v>104</v>
      </c>
      <c r="M215" s="20" t="s">
        <v>400</v>
      </c>
      <c r="N215" s="91" t="s">
        <v>401</v>
      </c>
      <c r="O215" s="100">
        <v>24</v>
      </c>
      <c r="P215" s="49" t="s">
        <v>376</v>
      </c>
      <c r="Q215" s="105">
        <v>230.68</v>
      </c>
      <c r="R215" s="105">
        <v>0</v>
      </c>
      <c r="S215" s="105">
        <v>0</v>
      </c>
      <c r="T215" s="105">
        <v>0</v>
      </c>
      <c r="U215" s="105">
        <v>0</v>
      </c>
      <c r="V215" s="17">
        <f t="shared" si="10"/>
        <v>230.68</v>
      </c>
      <c r="W215" s="91">
        <v>4572</v>
      </c>
      <c r="X215" s="49" t="s">
        <v>84</v>
      </c>
      <c r="Y215" s="49" t="s">
        <v>393</v>
      </c>
      <c r="Z215" s="49" t="s">
        <v>84</v>
      </c>
      <c r="AA215" s="49" t="s">
        <v>134</v>
      </c>
      <c r="AB215" s="22" t="s">
        <v>88</v>
      </c>
      <c r="AC215" s="26"/>
    </row>
    <row r="216" spans="1:29" ht="12.75" x14ac:dyDescent="0.2">
      <c r="A216" s="22" t="s">
        <v>46</v>
      </c>
      <c r="B216" s="15" t="s">
        <v>408</v>
      </c>
      <c r="C216" s="24">
        <v>2156455</v>
      </c>
      <c r="D216" s="22" t="s">
        <v>98</v>
      </c>
      <c r="E216" s="22" t="s">
        <v>131</v>
      </c>
      <c r="F216" s="22" t="s">
        <v>100</v>
      </c>
      <c r="G216" s="22" t="s">
        <v>57</v>
      </c>
      <c r="H216" s="22" t="s">
        <v>59</v>
      </c>
      <c r="I216" s="22" t="s">
        <v>61</v>
      </c>
      <c r="J216" s="56" t="s">
        <v>510</v>
      </c>
      <c r="K216" s="22" t="s">
        <v>475</v>
      </c>
      <c r="L216" s="15" t="s">
        <v>65</v>
      </c>
      <c r="M216" s="15" t="s">
        <v>476</v>
      </c>
      <c r="N216" s="67">
        <v>43015</v>
      </c>
      <c r="O216" s="15">
        <v>8</v>
      </c>
      <c r="P216" s="22" t="s">
        <v>70</v>
      </c>
      <c r="Q216" s="23">
        <v>0</v>
      </c>
      <c r="R216" s="16">
        <v>220</v>
      </c>
      <c r="S216" s="16">
        <v>88.5</v>
      </c>
      <c r="T216" s="16">
        <v>0</v>
      </c>
      <c r="U216" s="23">
        <v>0</v>
      </c>
      <c r="V216" s="17">
        <f t="shared" si="10"/>
        <v>308.5</v>
      </c>
      <c r="W216" s="22">
        <v>4572</v>
      </c>
      <c r="X216" s="22" t="s">
        <v>84</v>
      </c>
      <c r="Y216" s="24" t="s">
        <v>511</v>
      </c>
      <c r="Z216" s="22" t="s">
        <v>84</v>
      </c>
      <c r="AA216" s="22"/>
      <c r="AB216" s="22" t="s">
        <v>88</v>
      </c>
      <c r="AC216" s="15" t="s">
        <v>514</v>
      </c>
    </row>
    <row r="217" spans="1:29" ht="12.75" x14ac:dyDescent="0.2">
      <c r="A217" s="22" t="s">
        <v>46</v>
      </c>
      <c r="B217" s="22" t="s">
        <v>408</v>
      </c>
      <c r="C217" s="21">
        <v>2156455</v>
      </c>
      <c r="D217" s="22" t="s">
        <v>98</v>
      </c>
      <c r="E217" s="22" t="s">
        <v>131</v>
      </c>
      <c r="F217" s="22" t="s">
        <v>100</v>
      </c>
      <c r="G217" s="22" t="s">
        <v>57</v>
      </c>
      <c r="H217" s="22" t="s">
        <v>59</v>
      </c>
      <c r="I217" s="22" t="s">
        <v>61</v>
      </c>
      <c r="J217" s="56" t="s">
        <v>596</v>
      </c>
      <c r="K217" s="22" t="s">
        <v>506</v>
      </c>
      <c r="L217" s="15" t="s">
        <v>104</v>
      </c>
      <c r="M217" s="15" t="s">
        <v>374</v>
      </c>
      <c r="N217" s="66" t="s">
        <v>597</v>
      </c>
      <c r="O217" s="15">
        <v>16</v>
      </c>
      <c r="P217" s="22" t="s">
        <v>376</v>
      </c>
      <c r="Q217" s="16">
        <v>301.14999999999998</v>
      </c>
      <c r="R217" s="23">
        <v>0</v>
      </c>
      <c r="S217" s="23">
        <v>0</v>
      </c>
      <c r="T217" s="23">
        <v>0</v>
      </c>
      <c r="U217" s="23">
        <v>0</v>
      </c>
      <c r="V217" s="17">
        <f t="shared" si="10"/>
        <v>301.14999999999998</v>
      </c>
      <c r="W217" s="22">
        <v>4572</v>
      </c>
      <c r="X217" s="22" t="s">
        <v>84</v>
      </c>
      <c r="Y217" s="24" t="s">
        <v>598</v>
      </c>
      <c r="Z217" s="22" t="s">
        <v>134</v>
      </c>
      <c r="AA217" s="22" t="s">
        <v>134</v>
      </c>
      <c r="AB217" s="22"/>
      <c r="AC217" s="26"/>
    </row>
    <row r="218" spans="1:29" ht="12.75" x14ac:dyDescent="0.2">
      <c r="A218" s="22" t="s">
        <v>46</v>
      </c>
      <c r="B218" s="22" t="s">
        <v>509</v>
      </c>
      <c r="C218" s="21">
        <v>1735869</v>
      </c>
      <c r="D218" s="22" t="s">
        <v>98</v>
      </c>
      <c r="E218" s="22" t="s">
        <v>131</v>
      </c>
      <c r="F218" s="22" t="s">
        <v>140</v>
      </c>
      <c r="G218" s="22" t="s">
        <v>57</v>
      </c>
      <c r="H218" s="22" t="s">
        <v>59</v>
      </c>
      <c r="I218" s="22" t="s">
        <v>61</v>
      </c>
      <c r="J218" s="56" t="s">
        <v>505</v>
      </c>
      <c r="K218" s="22" t="s">
        <v>506</v>
      </c>
      <c r="L218" s="15" t="s">
        <v>104</v>
      </c>
      <c r="M218" s="15" t="s">
        <v>374</v>
      </c>
      <c r="N218" s="66" t="s">
        <v>507</v>
      </c>
      <c r="O218" s="15">
        <v>12</v>
      </c>
      <c r="P218" s="22" t="s">
        <v>376</v>
      </c>
      <c r="Q218" s="23">
        <v>29</v>
      </c>
      <c r="R218" s="23">
        <v>0</v>
      </c>
      <c r="S218" s="23">
        <v>0</v>
      </c>
      <c r="T218" s="23">
        <v>0</v>
      </c>
      <c r="U218" s="23">
        <v>0</v>
      </c>
      <c r="V218" s="17">
        <f t="shared" si="10"/>
        <v>29</v>
      </c>
      <c r="W218" s="22">
        <v>4572</v>
      </c>
      <c r="X218" s="22" t="s">
        <v>84</v>
      </c>
      <c r="Y218" s="24" t="s">
        <v>508</v>
      </c>
      <c r="Z218" s="22" t="s">
        <v>84</v>
      </c>
      <c r="AA218" s="22" t="s">
        <v>134</v>
      </c>
      <c r="AB218" s="22" t="s">
        <v>88</v>
      </c>
      <c r="AC218" s="26"/>
    </row>
    <row r="219" spans="1:29" ht="12.75" x14ac:dyDescent="0.2">
      <c r="A219" s="22" t="s">
        <v>46</v>
      </c>
      <c r="B219" s="22" t="s">
        <v>278</v>
      </c>
      <c r="C219" s="21">
        <v>1244525</v>
      </c>
      <c r="D219" s="22" t="s">
        <v>98</v>
      </c>
      <c r="E219" s="22" t="s">
        <v>121</v>
      </c>
      <c r="F219" s="22" t="s">
        <v>279</v>
      </c>
      <c r="G219" s="22" t="s">
        <v>57</v>
      </c>
      <c r="H219" s="22" t="s">
        <v>59</v>
      </c>
      <c r="I219" s="22" t="s">
        <v>61</v>
      </c>
      <c r="J219" s="56" t="s">
        <v>280</v>
      </c>
      <c r="K219" s="22" t="s">
        <v>281</v>
      </c>
      <c r="L219" s="15" t="s">
        <v>65</v>
      </c>
      <c r="M219" s="15" t="s">
        <v>282</v>
      </c>
      <c r="N219" s="66" t="s">
        <v>283</v>
      </c>
      <c r="O219" s="15">
        <v>20</v>
      </c>
      <c r="P219" s="22" t="s">
        <v>70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17">
        <f t="shared" si="10"/>
        <v>0</v>
      </c>
      <c r="W219" s="22" t="s">
        <v>131</v>
      </c>
      <c r="X219" s="22" t="s">
        <v>157</v>
      </c>
      <c r="Y219" s="24" t="s">
        <v>284</v>
      </c>
      <c r="Z219" s="22" t="s">
        <v>84</v>
      </c>
      <c r="AA219" s="22" t="s">
        <v>134</v>
      </c>
      <c r="AB219" s="22" t="s">
        <v>88</v>
      </c>
      <c r="AC219" s="19" t="s">
        <v>89</v>
      </c>
    </row>
    <row r="220" spans="1:29" ht="12.75" x14ac:dyDescent="0.2">
      <c r="A220" s="22" t="s">
        <v>46</v>
      </c>
      <c r="B220" s="15" t="s">
        <v>278</v>
      </c>
      <c r="C220" s="21">
        <v>1244525</v>
      </c>
      <c r="D220" s="22" t="s">
        <v>98</v>
      </c>
      <c r="E220" s="22" t="s">
        <v>121</v>
      </c>
      <c r="F220" s="22" t="s">
        <v>279</v>
      </c>
      <c r="G220" s="22" t="s">
        <v>57</v>
      </c>
      <c r="H220" s="22" t="s">
        <v>59</v>
      </c>
      <c r="I220" s="22" t="s">
        <v>61</v>
      </c>
      <c r="J220" s="56" t="s">
        <v>525</v>
      </c>
      <c r="K220" s="22" t="s">
        <v>526</v>
      </c>
      <c r="L220" s="15" t="s">
        <v>104</v>
      </c>
      <c r="M220" s="15" t="s">
        <v>105</v>
      </c>
      <c r="N220" s="66" t="s">
        <v>527</v>
      </c>
      <c r="O220" s="15">
        <v>20</v>
      </c>
      <c r="P220" s="22" t="s">
        <v>70</v>
      </c>
      <c r="Q220" s="16">
        <v>0</v>
      </c>
      <c r="R220" s="23">
        <v>0</v>
      </c>
      <c r="S220" s="16">
        <v>684.32</v>
      </c>
      <c r="T220" s="118">
        <v>1138.57</v>
      </c>
      <c r="U220" s="23">
        <v>0</v>
      </c>
      <c r="V220" s="17">
        <f t="shared" si="10"/>
        <v>1822.8899999999999</v>
      </c>
      <c r="W220" s="22">
        <v>4572</v>
      </c>
      <c r="X220" s="22"/>
      <c r="Y220" s="24" t="s">
        <v>528</v>
      </c>
      <c r="Z220" s="22" t="s">
        <v>84</v>
      </c>
      <c r="AA220" s="22" t="s">
        <v>84</v>
      </c>
      <c r="AB220" s="22" t="s">
        <v>88</v>
      </c>
      <c r="AC220" s="15"/>
    </row>
    <row r="221" spans="1:29" ht="12.75" x14ac:dyDescent="0.2">
      <c r="A221" s="22" t="s">
        <v>46</v>
      </c>
      <c r="B221" s="56" t="s">
        <v>278</v>
      </c>
      <c r="C221" s="18">
        <v>1244525</v>
      </c>
      <c r="D221" s="22" t="s">
        <v>98</v>
      </c>
      <c r="E221" s="22" t="s">
        <v>121</v>
      </c>
      <c r="F221" s="22" t="s">
        <v>279</v>
      </c>
      <c r="G221" s="22" t="s">
        <v>57</v>
      </c>
      <c r="H221" s="22" t="s">
        <v>59</v>
      </c>
      <c r="I221" s="22" t="s">
        <v>61</v>
      </c>
      <c r="J221" s="56" t="s">
        <v>694</v>
      </c>
      <c r="K221" s="22" t="s">
        <v>517</v>
      </c>
      <c r="L221" s="15" t="s">
        <v>65</v>
      </c>
      <c r="M221" s="15" t="s">
        <v>374</v>
      </c>
      <c r="N221" s="66" t="s">
        <v>695</v>
      </c>
      <c r="O221" s="15">
        <v>20</v>
      </c>
      <c r="P221" s="22" t="s">
        <v>376</v>
      </c>
      <c r="Q221" s="16">
        <v>209.29</v>
      </c>
      <c r="R221" s="23">
        <v>0</v>
      </c>
      <c r="S221" s="23">
        <v>0</v>
      </c>
      <c r="T221" s="23">
        <v>0</v>
      </c>
      <c r="U221" s="23">
        <v>0</v>
      </c>
      <c r="V221" s="17">
        <f t="shared" si="10"/>
        <v>209.29</v>
      </c>
      <c r="W221" s="22">
        <v>4572</v>
      </c>
      <c r="X221" s="22" t="s">
        <v>84</v>
      </c>
      <c r="Y221" s="24" t="s">
        <v>696</v>
      </c>
      <c r="Z221" s="22" t="s">
        <v>134</v>
      </c>
      <c r="AA221" s="22" t="s">
        <v>134</v>
      </c>
      <c r="AB221" s="22" t="s">
        <v>88</v>
      </c>
      <c r="AC221" s="26"/>
    </row>
    <row r="222" spans="1:29" s="72" customFormat="1" ht="12.75" x14ac:dyDescent="0.2">
      <c r="A222" s="56" t="s">
        <v>46</v>
      </c>
      <c r="B222" s="56" t="s">
        <v>278</v>
      </c>
      <c r="C222" s="18">
        <v>1244525</v>
      </c>
      <c r="D222" s="56" t="s">
        <v>98</v>
      </c>
      <c r="E222" s="56" t="s">
        <v>121</v>
      </c>
      <c r="F222" s="56" t="s">
        <v>279</v>
      </c>
      <c r="G222" s="56" t="s">
        <v>57</v>
      </c>
      <c r="H222" s="56" t="s">
        <v>59</v>
      </c>
      <c r="I222" s="56" t="s">
        <v>152</v>
      </c>
      <c r="J222" s="71" t="s">
        <v>773</v>
      </c>
      <c r="K222" s="71" t="s">
        <v>517</v>
      </c>
      <c r="L222" s="71" t="s">
        <v>104</v>
      </c>
      <c r="M222" s="71" t="s">
        <v>134</v>
      </c>
      <c r="N222" s="71" t="s">
        <v>774</v>
      </c>
      <c r="O222" s="71">
        <v>20</v>
      </c>
      <c r="P222" s="71" t="s">
        <v>376</v>
      </c>
      <c r="Q222" s="16">
        <v>0</v>
      </c>
      <c r="R222" s="23">
        <v>0</v>
      </c>
      <c r="S222" s="23">
        <v>0</v>
      </c>
      <c r="T222" s="23">
        <v>0</v>
      </c>
      <c r="U222" s="23">
        <v>0</v>
      </c>
      <c r="V222" s="17">
        <f t="shared" si="10"/>
        <v>0</v>
      </c>
      <c r="W222" s="56" t="s">
        <v>131</v>
      </c>
      <c r="X222" s="56" t="s">
        <v>157</v>
      </c>
      <c r="Y222" s="71" t="s">
        <v>775</v>
      </c>
      <c r="Z222" s="56" t="s">
        <v>134</v>
      </c>
      <c r="AA222" s="56" t="s">
        <v>134</v>
      </c>
      <c r="AB222" s="56" t="s">
        <v>88</v>
      </c>
      <c r="AC222" s="26"/>
    </row>
    <row r="223" spans="1:29" ht="12.75" x14ac:dyDescent="0.2">
      <c r="A223" s="15" t="s">
        <v>46</v>
      </c>
      <c r="B223" s="15" t="s">
        <v>260</v>
      </c>
      <c r="C223" s="21">
        <v>2353914</v>
      </c>
      <c r="D223" s="15" t="s">
        <v>98</v>
      </c>
      <c r="E223" s="15" t="s">
        <v>131</v>
      </c>
      <c r="F223" s="15" t="s">
        <v>140</v>
      </c>
      <c r="G223" s="15" t="s">
        <v>57</v>
      </c>
      <c r="H223" s="15" t="s">
        <v>59</v>
      </c>
      <c r="I223" s="15" t="s">
        <v>61</v>
      </c>
      <c r="J223" s="15" t="s">
        <v>261</v>
      </c>
      <c r="K223" s="15" t="s">
        <v>262</v>
      </c>
      <c r="L223" s="15" t="s">
        <v>104</v>
      </c>
      <c r="M223" s="15" t="s">
        <v>257</v>
      </c>
      <c r="N223" s="64" t="s">
        <v>263</v>
      </c>
      <c r="O223" s="15">
        <v>30</v>
      </c>
      <c r="P223" s="15" t="s">
        <v>70</v>
      </c>
      <c r="Q223" s="16">
        <v>0</v>
      </c>
      <c r="R223" s="16">
        <v>0</v>
      </c>
      <c r="S223" s="16">
        <v>1294.8</v>
      </c>
      <c r="T223" s="16">
        <v>1438.53</v>
      </c>
      <c r="U223" s="16">
        <v>0</v>
      </c>
      <c r="V223" s="17">
        <f t="shared" si="10"/>
        <v>2733.33</v>
      </c>
      <c r="W223" s="15">
        <v>4572</v>
      </c>
      <c r="X223" s="15" t="s">
        <v>84</v>
      </c>
      <c r="Y223" s="18" t="s">
        <v>264</v>
      </c>
      <c r="Z223" s="15" t="s">
        <v>84</v>
      </c>
      <c r="AA223" s="15" t="s">
        <v>84</v>
      </c>
      <c r="AB223" s="15" t="s">
        <v>88</v>
      </c>
      <c r="AC223" s="19" t="s">
        <v>249</v>
      </c>
    </row>
    <row r="224" spans="1:29" ht="12.75" x14ac:dyDescent="0.2">
      <c r="A224" s="22" t="s">
        <v>46</v>
      </c>
      <c r="B224" s="22" t="s">
        <v>260</v>
      </c>
      <c r="C224" s="21">
        <v>2353914</v>
      </c>
      <c r="D224" s="22" t="s">
        <v>98</v>
      </c>
      <c r="E224" s="22" t="s">
        <v>131</v>
      </c>
      <c r="F224" s="22" t="s">
        <v>140</v>
      </c>
      <c r="G224" s="22" t="s">
        <v>286</v>
      </c>
      <c r="H224" s="22" t="s">
        <v>190</v>
      </c>
      <c r="I224" s="22" t="s">
        <v>152</v>
      </c>
      <c r="J224" s="56" t="s">
        <v>440</v>
      </c>
      <c r="K224" s="22" t="s">
        <v>292</v>
      </c>
      <c r="L224" s="15" t="s">
        <v>65</v>
      </c>
      <c r="M224" s="15" t="s">
        <v>293</v>
      </c>
      <c r="N224" s="56" t="s">
        <v>441</v>
      </c>
      <c r="O224" s="15">
        <v>450</v>
      </c>
      <c r="P224" s="22" t="s">
        <v>70</v>
      </c>
      <c r="Q224" s="23">
        <v>0</v>
      </c>
      <c r="R224" s="23">
        <v>0</v>
      </c>
      <c r="S224" s="23">
        <v>0</v>
      </c>
      <c r="T224" s="23">
        <v>0</v>
      </c>
      <c r="U224" s="73">
        <v>1845</v>
      </c>
      <c r="V224" s="17">
        <f t="shared" si="10"/>
        <v>1845</v>
      </c>
      <c r="W224" s="22">
        <v>4572</v>
      </c>
      <c r="X224" s="22" t="s">
        <v>157</v>
      </c>
      <c r="Y224" s="24" t="s">
        <v>442</v>
      </c>
      <c r="Z224" s="22" t="s">
        <v>134</v>
      </c>
      <c r="AA224" s="22" t="s">
        <v>134</v>
      </c>
      <c r="AB224" s="22" t="s">
        <v>180</v>
      </c>
      <c r="AC224" s="26"/>
    </row>
    <row r="225" spans="1:32" ht="12.75" x14ac:dyDescent="0.2">
      <c r="A225" s="22" t="s">
        <v>46</v>
      </c>
      <c r="B225" s="22" t="s">
        <v>260</v>
      </c>
      <c r="C225" s="21">
        <v>2353914</v>
      </c>
      <c r="D225" s="22" t="s">
        <v>98</v>
      </c>
      <c r="E225" s="22" t="s">
        <v>131</v>
      </c>
      <c r="F225" s="22" t="s">
        <v>140</v>
      </c>
      <c r="G225" s="22" t="s">
        <v>57</v>
      </c>
      <c r="H225" s="22" t="s">
        <v>59</v>
      </c>
      <c r="I225" s="22" t="s">
        <v>61</v>
      </c>
      <c r="J225" s="56" t="s">
        <v>505</v>
      </c>
      <c r="K225" s="22" t="s">
        <v>506</v>
      </c>
      <c r="L225" s="15" t="s">
        <v>104</v>
      </c>
      <c r="M225" s="15" t="s">
        <v>374</v>
      </c>
      <c r="N225" s="66" t="s">
        <v>507</v>
      </c>
      <c r="O225" s="15">
        <v>12</v>
      </c>
      <c r="P225" s="22" t="s">
        <v>376</v>
      </c>
      <c r="Q225" s="23">
        <v>29</v>
      </c>
      <c r="R225" s="23">
        <v>0</v>
      </c>
      <c r="S225" s="23">
        <v>0</v>
      </c>
      <c r="T225" s="23">
        <v>0</v>
      </c>
      <c r="U225" s="23">
        <v>0</v>
      </c>
      <c r="V225" s="17">
        <f t="shared" si="10"/>
        <v>29</v>
      </c>
      <c r="W225" s="22">
        <v>4572</v>
      </c>
      <c r="X225" s="22" t="s">
        <v>84</v>
      </c>
      <c r="Y225" s="24" t="s">
        <v>508</v>
      </c>
      <c r="Z225" s="22" t="s">
        <v>84</v>
      </c>
      <c r="AA225" s="22" t="s">
        <v>134</v>
      </c>
      <c r="AB225" s="22" t="s">
        <v>88</v>
      </c>
      <c r="AC225" s="26"/>
    </row>
    <row r="226" spans="1:32" ht="12.75" x14ac:dyDescent="0.2">
      <c r="A226" s="22" t="s">
        <v>46</v>
      </c>
      <c r="B226" s="22" t="s">
        <v>260</v>
      </c>
      <c r="C226" s="57">
        <v>2353914</v>
      </c>
      <c r="D226" s="22" t="s">
        <v>98</v>
      </c>
      <c r="E226" s="22" t="s">
        <v>131</v>
      </c>
      <c r="F226" s="22" t="s">
        <v>140</v>
      </c>
      <c r="G226" s="22" t="s">
        <v>57</v>
      </c>
      <c r="H226" s="22" t="s">
        <v>59</v>
      </c>
      <c r="I226" s="22" t="s">
        <v>61</v>
      </c>
      <c r="J226" s="56" t="s">
        <v>724</v>
      </c>
      <c r="K226" s="22" t="s">
        <v>517</v>
      </c>
      <c r="L226" s="15" t="s">
        <v>104</v>
      </c>
      <c r="M226" s="15" t="s">
        <v>374</v>
      </c>
      <c r="N226" s="66" t="s">
        <v>725</v>
      </c>
      <c r="O226" s="15">
        <v>20</v>
      </c>
      <c r="P226" s="22" t="s">
        <v>376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17">
        <f t="shared" si="10"/>
        <v>0</v>
      </c>
      <c r="W226" s="22" t="s">
        <v>131</v>
      </c>
      <c r="X226" s="22" t="s">
        <v>157</v>
      </c>
      <c r="Y226" s="24" t="s">
        <v>726</v>
      </c>
      <c r="Z226" s="22" t="s">
        <v>134</v>
      </c>
      <c r="AA226" s="22" t="s">
        <v>134</v>
      </c>
      <c r="AB226" s="22" t="s">
        <v>225</v>
      </c>
      <c r="AC226" s="56" t="s">
        <v>727</v>
      </c>
    </row>
    <row r="227" spans="1:32" ht="12.75" x14ac:dyDescent="0.2">
      <c r="A227" s="22" t="s">
        <v>46</v>
      </c>
      <c r="B227" s="22" t="s">
        <v>260</v>
      </c>
      <c r="C227" s="57">
        <v>2353914</v>
      </c>
      <c r="D227" s="22" t="s">
        <v>98</v>
      </c>
      <c r="E227" s="22" t="s">
        <v>131</v>
      </c>
      <c r="F227" s="22" t="s">
        <v>140</v>
      </c>
      <c r="G227" s="22" t="s">
        <v>57</v>
      </c>
      <c r="H227" s="22" t="s">
        <v>59</v>
      </c>
      <c r="I227" s="22" t="s">
        <v>61</v>
      </c>
      <c r="J227" s="56" t="s">
        <v>729</v>
      </c>
      <c r="K227" s="22" t="s">
        <v>517</v>
      </c>
      <c r="L227" s="15" t="s">
        <v>104</v>
      </c>
      <c r="M227" s="15" t="s">
        <v>374</v>
      </c>
      <c r="N227" s="66" t="s">
        <v>730</v>
      </c>
      <c r="O227" s="15">
        <v>15</v>
      </c>
      <c r="P227" s="22" t="s">
        <v>376</v>
      </c>
      <c r="Q227" s="23">
        <v>133.07</v>
      </c>
      <c r="R227" s="23">
        <v>0</v>
      </c>
      <c r="S227" s="23">
        <v>0</v>
      </c>
      <c r="T227" s="23">
        <v>0</v>
      </c>
      <c r="U227" s="23">
        <v>0</v>
      </c>
      <c r="V227" s="17">
        <f t="shared" si="10"/>
        <v>133.07</v>
      </c>
      <c r="W227" s="22">
        <v>4572</v>
      </c>
      <c r="X227" s="22" t="s">
        <v>84</v>
      </c>
      <c r="Y227" s="24" t="s">
        <v>731</v>
      </c>
      <c r="Z227" s="22" t="s">
        <v>134</v>
      </c>
      <c r="AA227" s="22" t="s">
        <v>134</v>
      </c>
      <c r="AB227" s="22" t="s">
        <v>88</v>
      </c>
      <c r="AC227" s="56" t="s">
        <v>89</v>
      </c>
    </row>
    <row r="228" spans="1:32" ht="12.75" x14ac:dyDescent="0.2">
      <c r="A228" s="22" t="s">
        <v>46</v>
      </c>
      <c r="B228" s="22" t="s">
        <v>409</v>
      </c>
      <c r="C228" s="21">
        <v>2172038</v>
      </c>
      <c r="D228" s="22" t="s">
        <v>98</v>
      </c>
      <c r="E228" s="22" t="s">
        <v>131</v>
      </c>
      <c r="F228" s="22" t="s">
        <v>100</v>
      </c>
      <c r="G228" s="49" t="s">
        <v>57</v>
      </c>
      <c r="H228" s="49" t="s">
        <v>59</v>
      </c>
      <c r="I228" s="49" t="s">
        <v>61</v>
      </c>
      <c r="J228" s="49" t="s">
        <v>399</v>
      </c>
      <c r="K228" s="49" t="s">
        <v>373</v>
      </c>
      <c r="L228" s="20" t="s">
        <v>104</v>
      </c>
      <c r="M228" s="20" t="s">
        <v>400</v>
      </c>
      <c r="N228" s="91" t="s">
        <v>401</v>
      </c>
      <c r="O228" s="100">
        <v>24</v>
      </c>
      <c r="P228" s="49" t="s">
        <v>376</v>
      </c>
      <c r="Q228" s="105">
        <v>230.68</v>
      </c>
      <c r="R228" s="105">
        <v>0</v>
      </c>
      <c r="S228" s="105">
        <v>0</v>
      </c>
      <c r="T228" s="105">
        <v>0</v>
      </c>
      <c r="U228" s="105">
        <v>0</v>
      </c>
      <c r="V228" s="17">
        <f t="shared" si="10"/>
        <v>230.68</v>
      </c>
      <c r="W228" s="91">
        <v>4572</v>
      </c>
      <c r="X228" s="49" t="s">
        <v>84</v>
      </c>
      <c r="Y228" s="49" t="s">
        <v>393</v>
      </c>
      <c r="Z228" s="49" t="s">
        <v>84</v>
      </c>
      <c r="AA228" s="49" t="s">
        <v>134</v>
      </c>
      <c r="AB228" s="22" t="s">
        <v>88</v>
      </c>
      <c r="AC228" s="26"/>
    </row>
    <row r="229" spans="1:32" ht="12.75" x14ac:dyDescent="0.2">
      <c r="A229" s="22" t="s">
        <v>46</v>
      </c>
      <c r="B229" s="22" t="s">
        <v>335</v>
      </c>
      <c r="C229" s="21">
        <v>2011123</v>
      </c>
      <c r="D229" s="22" t="s">
        <v>98</v>
      </c>
      <c r="E229" s="22" t="s">
        <v>121</v>
      </c>
      <c r="F229" s="22" t="s">
        <v>122</v>
      </c>
      <c r="G229" s="22" t="s">
        <v>286</v>
      </c>
      <c r="H229" s="22" t="s">
        <v>142</v>
      </c>
      <c r="I229" s="22" t="s">
        <v>61</v>
      </c>
      <c r="J229" s="56" t="s">
        <v>336</v>
      </c>
      <c r="K229" s="22" t="s">
        <v>229</v>
      </c>
      <c r="L229" s="15" t="s">
        <v>65</v>
      </c>
      <c r="M229" s="15" t="s">
        <v>216</v>
      </c>
      <c r="N229" s="56" t="s">
        <v>337</v>
      </c>
      <c r="O229" s="25"/>
      <c r="P229" s="22" t="s">
        <v>70</v>
      </c>
      <c r="Q229" s="23">
        <v>0</v>
      </c>
      <c r="R229" s="23">
        <v>0</v>
      </c>
      <c r="S229" s="23">
        <v>0</v>
      </c>
      <c r="T229" s="23">
        <v>0</v>
      </c>
      <c r="U229" s="73">
        <v>8430.9599999999991</v>
      </c>
      <c r="V229" s="17">
        <f t="shared" si="10"/>
        <v>8430.9599999999991</v>
      </c>
      <c r="W229" s="22">
        <v>4572</v>
      </c>
      <c r="X229" s="22" t="s">
        <v>84</v>
      </c>
      <c r="Y229" s="24" t="s">
        <v>338</v>
      </c>
      <c r="Z229" s="22" t="s">
        <v>134</v>
      </c>
      <c r="AA229" s="22" t="s">
        <v>134</v>
      </c>
      <c r="AB229" s="22" t="s">
        <v>180</v>
      </c>
      <c r="AC229" s="26"/>
    </row>
    <row r="230" spans="1:32" ht="12.75" x14ac:dyDescent="0.2">
      <c r="A230" s="22" t="s">
        <v>46</v>
      </c>
      <c r="B230" s="56" t="s">
        <v>335</v>
      </c>
      <c r="C230" s="18">
        <v>2011123</v>
      </c>
      <c r="D230" s="22" t="s">
        <v>98</v>
      </c>
      <c r="E230" s="22" t="s">
        <v>121</v>
      </c>
      <c r="F230" s="22" t="s">
        <v>122</v>
      </c>
      <c r="G230" s="22" t="s">
        <v>57</v>
      </c>
      <c r="H230" s="22" t="s">
        <v>59</v>
      </c>
      <c r="I230" s="22" t="s">
        <v>61</v>
      </c>
      <c r="J230" s="22" t="s">
        <v>608</v>
      </c>
      <c r="K230" s="22" t="s">
        <v>609</v>
      </c>
      <c r="L230" s="15" t="s">
        <v>65</v>
      </c>
      <c r="M230" s="15" t="s">
        <v>66</v>
      </c>
      <c r="N230" s="66" t="s">
        <v>610</v>
      </c>
      <c r="O230" s="15">
        <v>40</v>
      </c>
      <c r="P230" s="22" t="s">
        <v>70</v>
      </c>
      <c r="Q230" s="16">
        <v>0</v>
      </c>
      <c r="R230" s="16">
        <v>0</v>
      </c>
      <c r="S230" s="16">
        <v>0</v>
      </c>
      <c r="T230" s="16">
        <v>0</v>
      </c>
      <c r="U230" s="23">
        <v>0</v>
      </c>
      <c r="V230" s="17">
        <f t="shared" si="10"/>
        <v>0</v>
      </c>
      <c r="W230" s="15" t="s">
        <v>131</v>
      </c>
      <c r="X230" s="22" t="s">
        <v>84</v>
      </c>
      <c r="Y230" s="24" t="s">
        <v>611</v>
      </c>
      <c r="Z230" s="22" t="s">
        <v>134</v>
      </c>
      <c r="AA230" s="22" t="s">
        <v>134</v>
      </c>
      <c r="AB230" s="22" t="s">
        <v>225</v>
      </c>
      <c r="AC230" s="22" t="s">
        <v>612</v>
      </c>
    </row>
    <row r="231" spans="1:32" ht="12.75" x14ac:dyDescent="0.2">
      <c r="A231" s="22" t="s">
        <v>46</v>
      </c>
      <c r="B231" s="56" t="s">
        <v>335</v>
      </c>
      <c r="C231" s="18">
        <v>2011123</v>
      </c>
      <c r="D231" s="22" t="s">
        <v>98</v>
      </c>
      <c r="E231" s="22" t="s">
        <v>121</v>
      </c>
      <c r="F231" s="22" t="s">
        <v>122</v>
      </c>
      <c r="G231" s="22" t="s">
        <v>57</v>
      </c>
      <c r="H231" s="22" t="s">
        <v>59</v>
      </c>
      <c r="I231" s="22" t="s">
        <v>61</v>
      </c>
      <c r="J231" s="22" t="s">
        <v>614</v>
      </c>
      <c r="K231" s="22" t="s">
        <v>517</v>
      </c>
      <c r="L231" s="15" t="s">
        <v>104</v>
      </c>
      <c r="M231" s="15" t="s">
        <v>374</v>
      </c>
      <c r="N231" s="66" t="s">
        <v>615</v>
      </c>
      <c r="O231" s="15">
        <v>20</v>
      </c>
      <c r="P231" s="22" t="s">
        <v>376</v>
      </c>
      <c r="Q231" s="16">
        <v>118.01</v>
      </c>
      <c r="R231" s="16">
        <v>0</v>
      </c>
      <c r="S231" s="16">
        <v>0</v>
      </c>
      <c r="T231" s="16">
        <v>0</v>
      </c>
      <c r="U231" s="16">
        <v>0</v>
      </c>
      <c r="V231" s="17">
        <f t="shared" si="10"/>
        <v>118.01</v>
      </c>
      <c r="W231" s="56">
        <v>4572</v>
      </c>
      <c r="X231" s="22" t="s">
        <v>84</v>
      </c>
      <c r="Y231" s="18" t="s">
        <v>616</v>
      </c>
      <c r="Z231" s="22" t="s">
        <v>84</v>
      </c>
      <c r="AA231" s="22" t="s">
        <v>134</v>
      </c>
      <c r="AB231" s="22" t="s">
        <v>88</v>
      </c>
      <c r="AC231" s="26"/>
    </row>
    <row r="232" spans="1:32" ht="12.75" x14ac:dyDescent="0.2">
      <c r="A232" s="22" t="s">
        <v>46</v>
      </c>
      <c r="B232" s="15" t="s">
        <v>335</v>
      </c>
      <c r="C232" s="21">
        <v>2011123</v>
      </c>
      <c r="D232" s="22" t="s">
        <v>98</v>
      </c>
      <c r="E232" s="22" t="s">
        <v>121</v>
      </c>
      <c r="F232" s="22" t="s">
        <v>122</v>
      </c>
      <c r="G232" s="22" t="s">
        <v>57</v>
      </c>
      <c r="H232" s="22" t="s">
        <v>59</v>
      </c>
      <c r="I232" s="22" t="s">
        <v>61</v>
      </c>
      <c r="J232" s="22" t="s">
        <v>755</v>
      </c>
      <c r="K232" s="22" t="s">
        <v>506</v>
      </c>
      <c r="L232" s="15" t="s">
        <v>104</v>
      </c>
      <c r="M232" s="15" t="s">
        <v>199</v>
      </c>
      <c r="N232" s="68">
        <v>43061</v>
      </c>
      <c r="O232" s="15">
        <v>6</v>
      </c>
      <c r="P232" s="22" t="s">
        <v>376</v>
      </c>
      <c r="Q232" s="23">
        <v>0</v>
      </c>
      <c r="R232" s="23">
        <v>0</v>
      </c>
      <c r="S232" s="23">
        <v>67.680000000000007</v>
      </c>
      <c r="T232" s="23">
        <v>0</v>
      </c>
      <c r="U232" s="23">
        <v>0</v>
      </c>
      <c r="V232" s="17">
        <f t="shared" si="10"/>
        <v>67.680000000000007</v>
      </c>
      <c r="W232" s="56">
        <v>4572</v>
      </c>
      <c r="X232" s="56" t="s">
        <v>84</v>
      </c>
      <c r="Y232" s="24" t="s">
        <v>756</v>
      </c>
      <c r="Z232" s="22" t="s">
        <v>134</v>
      </c>
      <c r="AA232" s="22" t="s">
        <v>84</v>
      </c>
      <c r="AB232" s="22" t="s">
        <v>88</v>
      </c>
      <c r="AC232" s="26"/>
    </row>
    <row r="233" spans="1:32" ht="12.75" x14ac:dyDescent="0.2">
      <c r="A233" s="56" t="s">
        <v>46</v>
      </c>
      <c r="B233" s="56" t="s">
        <v>723</v>
      </c>
      <c r="C233" s="24">
        <v>2979742</v>
      </c>
      <c r="D233" s="56" t="s">
        <v>98</v>
      </c>
      <c r="E233" s="56" t="s">
        <v>630</v>
      </c>
      <c r="F233" s="56" t="s">
        <v>140</v>
      </c>
      <c r="G233" s="56" t="s">
        <v>57</v>
      </c>
      <c r="H233" s="56" t="s">
        <v>59</v>
      </c>
      <c r="I233" s="56" t="s">
        <v>61</v>
      </c>
      <c r="J233" s="56" t="s">
        <v>724</v>
      </c>
      <c r="K233" s="56" t="s">
        <v>517</v>
      </c>
      <c r="L233" s="15" t="s">
        <v>104</v>
      </c>
      <c r="M233" s="15" t="s">
        <v>374</v>
      </c>
      <c r="N233" s="66" t="s">
        <v>725</v>
      </c>
      <c r="O233" s="15">
        <v>20</v>
      </c>
      <c r="P233" s="56" t="s">
        <v>376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17">
        <f t="shared" si="10"/>
        <v>0</v>
      </c>
      <c r="W233" s="56" t="s">
        <v>131</v>
      </c>
      <c r="X233" s="56" t="s">
        <v>157</v>
      </c>
      <c r="Y233" s="24" t="s">
        <v>726</v>
      </c>
      <c r="Z233" s="56" t="s">
        <v>134</v>
      </c>
      <c r="AA233" s="56" t="s">
        <v>134</v>
      </c>
      <c r="AB233" s="56" t="s">
        <v>225</v>
      </c>
      <c r="AC233" s="56" t="s">
        <v>727</v>
      </c>
      <c r="AD233" s="4"/>
      <c r="AE233" s="4"/>
      <c r="AF233" s="4"/>
    </row>
    <row r="234" spans="1:32" ht="12.75" x14ac:dyDescent="0.2">
      <c r="A234" s="56" t="s">
        <v>46</v>
      </c>
      <c r="B234" s="56" t="s">
        <v>645</v>
      </c>
      <c r="C234" s="21">
        <v>2114628</v>
      </c>
      <c r="D234" s="56" t="s">
        <v>52</v>
      </c>
      <c r="E234" s="56" t="s">
        <v>55</v>
      </c>
      <c r="F234" s="56" t="s">
        <v>100</v>
      </c>
      <c r="G234" s="56" t="s">
        <v>57</v>
      </c>
      <c r="H234" s="56" t="s">
        <v>59</v>
      </c>
      <c r="I234" s="56" t="s">
        <v>61</v>
      </c>
      <c r="J234" s="56" t="s">
        <v>596</v>
      </c>
      <c r="K234" s="56" t="s">
        <v>506</v>
      </c>
      <c r="L234" s="15" t="s">
        <v>104</v>
      </c>
      <c r="M234" s="15" t="s">
        <v>374</v>
      </c>
      <c r="N234" s="66" t="s">
        <v>597</v>
      </c>
      <c r="O234" s="15">
        <v>16</v>
      </c>
      <c r="P234" s="56" t="s">
        <v>376</v>
      </c>
      <c r="Q234" s="16">
        <v>301.14999999999998</v>
      </c>
      <c r="R234" s="23">
        <v>0</v>
      </c>
      <c r="S234" s="23">
        <v>0</v>
      </c>
      <c r="T234" s="23">
        <v>0</v>
      </c>
      <c r="U234" s="23">
        <v>0</v>
      </c>
      <c r="V234" s="17">
        <f t="shared" si="10"/>
        <v>301.14999999999998</v>
      </c>
      <c r="W234" s="56">
        <v>4572</v>
      </c>
      <c r="X234" s="56" t="s">
        <v>84</v>
      </c>
      <c r="Y234" s="24" t="s">
        <v>598</v>
      </c>
      <c r="Z234" s="56" t="s">
        <v>134</v>
      </c>
      <c r="AA234" s="56" t="s">
        <v>134</v>
      </c>
      <c r="AB234" s="56"/>
      <c r="AC234" s="26"/>
      <c r="AD234" s="4"/>
      <c r="AE234" s="4"/>
      <c r="AF234" s="4"/>
    </row>
    <row r="235" spans="1:32" ht="12.75" x14ac:dyDescent="0.2">
      <c r="A235" s="22" t="s">
        <v>46</v>
      </c>
      <c r="B235" s="22" t="s">
        <v>702</v>
      </c>
      <c r="C235" s="18">
        <v>1805285</v>
      </c>
      <c r="D235" s="22" t="s">
        <v>52</v>
      </c>
      <c r="E235" s="22" t="s">
        <v>244</v>
      </c>
      <c r="F235" s="22" t="s">
        <v>279</v>
      </c>
      <c r="G235" s="22" t="s">
        <v>57</v>
      </c>
      <c r="H235" s="22" t="s">
        <v>59</v>
      </c>
      <c r="I235" s="22" t="s">
        <v>61</v>
      </c>
      <c r="J235" s="22" t="s">
        <v>694</v>
      </c>
      <c r="K235" s="22" t="s">
        <v>517</v>
      </c>
      <c r="L235" s="15" t="s">
        <v>65</v>
      </c>
      <c r="M235" s="15" t="s">
        <v>374</v>
      </c>
      <c r="N235" s="66" t="s">
        <v>695</v>
      </c>
      <c r="O235" s="15">
        <v>20</v>
      </c>
      <c r="P235" s="22" t="s">
        <v>376</v>
      </c>
      <c r="Q235" s="16">
        <v>209.29</v>
      </c>
      <c r="R235" s="23">
        <v>0</v>
      </c>
      <c r="S235" s="23">
        <v>0</v>
      </c>
      <c r="T235" s="23">
        <v>0</v>
      </c>
      <c r="U235" s="23">
        <v>0</v>
      </c>
      <c r="V235" s="17">
        <f t="shared" ref="V235:V269" si="11">SUM(Q235:U235)</f>
        <v>209.29</v>
      </c>
      <c r="W235" s="22">
        <v>4572</v>
      </c>
      <c r="X235" s="22" t="s">
        <v>84</v>
      </c>
      <c r="Y235" s="24" t="s">
        <v>696</v>
      </c>
      <c r="Z235" s="22" t="s">
        <v>134</v>
      </c>
      <c r="AA235" s="22" t="s">
        <v>134</v>
      </c>
      <c r="AB235" s="22" t="s">
        <v>88</v>
      </c>
      <c r="AC235" s="26"/>
    </row>
    <row r="236" spans="1:32" ht="12.75" x14ac:dyDescent="0.2">
      <c r="A236" s="22" t="s">
        <v>46</v>
      </c>
      <c r="B236" s="22" t="s">
        <v>617</v>
      </c>
      <c r="C236" s="51">
        <v>2414781</v>
      </c>
      <c r="D236" s="22" t="s">
        <v>98</v>
      </c>
      <c r="E236" s="22" t="s">
        <v>131</v>
      </c>
      <c r="F236" s="22" t="s">
        <v>122</v>
      </c>
      <c r="G236" s="22" t="s">
        <v>57</v>
      </c>
      <c r="H236" s="22" t="s">
        <v>59</v>
      </c>
      <c r="I236" s="22" t="s">
        <v>61</v>
      </c>
      <c r="J236" s="22" t="s">
        <v>614</v>
      </c>
      <c r="K236" s="22" t="s">
        <v>517</v>
      </c>
      <c r="L236" s="15" t="s">
        <v>104</v>
      </c>
      <c r="M236" s="15" t="s">
        <v>374</v>
      </c>
      <c r="N236" s="66" t="s">
        <v>615</v>
      </c>
      <c r="O236" s="15">
        <v>20</v>
      </c>
      <c r="P236" s="22" t="s">
        <v>376</v>
      </c>
      <c r="Q236" s="16">
        <v>118.01</v>
      </c>
      <c r="R236" s="16">
        <v>0</v>
      </c>
      <c r="S236" s="16">
        <v>0</v>
      </c>
      <c r="T236" s="16">
        <v>0</v>
      </c>
      <c r="U236" s="16">
        <v>0</v>
      </c>
      <c r="V236" s="17">
        <f t="shared" si="11"/>
        <v>118.01</v>
      </c>
      <c r="W236" s="22">
        <v>4572</v>
      </c>
      <c r="X236" s="22" t="s">
        <v>84</v>
      </c>
      <c r="Y236" s="18" t="s">
        <v>616</v>
      </c>
      <c r="Z236" s="22" t="s">
        <v>84</v>
      </c>
      <c r="AA236" s="22" t="s">
        <v>134</v>
      </c>
      <c r="AB236" s="22" t="s">
        <v>88</v>
      </c>
      <c r="AC236" s="26"/>
    </row>
    <row r="237" spans="1:32" ht="12.75" x14ac:dyDescent="0.2">
      <c r="A237" s="22" t="s">
        <v>46</v>
      </c>
      <c r="B237" s="22" t="s">
        <v>617</v>
      </c>
      <c r="C237" s="57">
        <v>2414781</v>
      </c>
      <c r="D237" s="22" t="s">
        <v>98</v>
      </c>
      <c r="E237" s="22" t="s">
        <v>131</v>
      </c>
      <c r="F237" s="22" t="s">
        <v>122</v>
      </c>
      <c r="G237" s="22" t="s">
        <v>57</v>
      </c>
      <c r="H237" s="22" t="s">
        <v>59</v>
      </c>
      <c r="I237" s="22" t="s">
        <v>61</v>
      </c>
      <c r="J237" s="22" t="s">
        <v>724</v>
      </c>
      <c r="K237" s="22" t="s">
        <v>517</v>
      </c>
      <c r="L237" s="15" t="s">
        <v>104</v>
      </c>
      <c r="M237" s="15" t="s">
        <v>374</v>
      </c>
      <c r="N237" s="66" t="s">
        <v>725</v>
      </c>
      <c r="O237" s="15">
        <v>20</v>
      </c>
      <c r="P237" s="22" t="s">
        <v>376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17">
        <f t="shared" si="11"/>
        <v>0</v>
      </c>
      <c r="W237" s="22" t="s">
        <v>131</v>
      </c>
      <c r="X237" s="22" t="s">
        <v>157</v>
      </c>
      <c r="Y237" s="24" t="s">
        <v>726</v>
      </c>
      <c r="Z237" s="22" t="s">
        <v>134</v>
      </c>
      <c r="AA237" s="22" t="s">
        <v>134</v>
      </c>
      <c r="AB237" s="22" t="s">
        <v>225</v>
      </c>
      <c r="AC237" s="22" t="s">
        <v>727</v>
      </c>
    </row>
    <row r="238" spans="1:32" ht="12.75" x14ac:dyDescent="0.2">
      <c r="A238" s="22" t="s">
        <v>46</v>
      </c>
      <c r="B238" s="22" t="s">
        <v>782</v>
      </c>
      <c r="C238" s="21">
        <v>2133969</v>
      </c>
      <c r="D238" s="22" t="s">
        <v>98</v>
      </c>
      <c r="E238" s="22" t="s">
        <v>99</v>
      </c>
      <c r="F238" s="22" t="s">
        <v>56</v>
      </c>
      <c r="G238" s="22" t="s">
        <v>57</v>
      </c>
      <c r="H238" s="22" t="s">
        <v>59</v>
      </c>
      <c r="I238" s="22" t="s">
        <v>61</v>
      </c>
      <c r="J238" s="22" t="s">
        <v>596</v>
      </c>
      <c r="K238" s="22" t="s">
        <v>506</v>
      </c>
      <c r="L238" s="15" t="s">
        <v>104</v>
      </c>
      <c r="M238" s="15" t="s">
        <v>374</v>
      </c>
      <c r="N238" s="66" t="s">
        <v>597</v>
      </c>
      <c r="O238" s="15">
        <v>16</v>
      </c>
      <c r="P238" s="22" t="s">
        <v>376</v>
      </c>
      <c r="Q238" s="16">
        <v>301.14999999999998</v>
      </c>
      <c r="R238" s="23">
        <v>0</v>
      </c>
      <c r="S238" s="23">
        <v>0</v>
      </c>
      <c r="T238" s="23">
        <v>0</v>
      </c>
      <c r="U238" s="23">
        <v>0</v>
      </c>
      <c r="V238" s="17">
        <f t="shared" si="11"/>
        <v>301.14999999999998</v>
      </c>
      <c r="W238" s="22">
        <v>4572</v>
      </c>
      <c r="X238" s="22" t="s">
        <v>84</v>
      </c>
      <c r="Y238" s="24" t="s">
        <v>598</v>
      </c>
      <c r="Z238" s="22" t="s">
        <v>134</v>
      </c>
      <c r="AA238" s="22" t="s">
        <v>134</v>
      </c>
      <c r="AB238" s="22"/>
      <c r="AC238" s="26"/>
    </row>
    <row r="239" spans="1:32" s="159" customFormat="1" ht="12.75" x14ac:dyDescent="0.2">
      <c r="A239" s="69" t="s">
        <v>46</v>
      </c>
      <c r="B239" s="69" t="s">
        <v>782</v>
      </c>
      <c r="C239" s="157">
        <v>2133969</v>
      </c>
      <c r="D239" s="69" t="s">
        <v>98</v>
      </c>
      <c r="E239" s="69" t="s">
        <v>99</v>
      </c>
      <c r="F239" s="69" t="s">
        <v>56</v>
      </c>
      <c r="G239" s="69" t="s">
        <v>174</v>
      </c>
      <c r="H239" s="69" t="s">
        <v>142</v>
      </c>
      <c r="I239" s="69" t="s">
        <v>415</v>
      </c>
      <c r="J239" s="69" t="s">
        <v>802</v>
      </c>
      <c r="K239" s="69" t="s">
        <v>803</v>
      </c>
      <c r="L239" s="69" t="s">
        <v>104</v>
      </c>
      <c r="M239" s="69" t="s">
        <v>145</v>
      </c>
      <c r="N239" s="186" t="s">
        <v>778</v>
      </c>
      <c r="O239" s="69"/>
      <c r="P239" s="69" t="s">
        <v>70</v>
      </c>
      <c r="Q239" s="61">
        <v>0</v>
      </c>
      <c r="R239" s="61">
        <v>0</v>
      </c>
      <c r="S239" s="61">
        <v>0</v>
      </c>
      <c r="T239" s="61">
        <v>0</v>
      </c>
      <c r="U239" s="61">
        <v>0</v>
      </c>
      <c r="V239" s="158">
        <f t="shared" si="11"/>
        <v>0</v>
      </c>
      <c r="W239" s="69" t="s">
        <v>131</v>
      </c>
      <c r="X239" s="69" t="s">
        <v>419</v>
      </c>
      <c r="Y239" s="187" t="s">
        <v>783</v>
      </c>
      <c r="Z239" s="69"/>
      <c r="AA239" s="69" t="s">
        <v>134</v>
      </c>
      <c r="AB239" s="69" t="s">
        <v>180</v>
      </c>
      <c r="AC239" s="70" t="s">
        <v>784</v>
      </c>
    </row>
    <row r="240" spans="1:32" ht="12.75" x14ac:dyDescent="0.2">
      <c r="A240" s="22" t="s">
        <v>46</v>
      </c>
      <c r="B240" s="15" t="s">
        <v>646</v>
      </c>
      <c r="C240" s="59">
        <v>2105045</v>
      </c>
      <c r="D240" s="22" t="s">
        <v>98</v>
      </c>
      <c r="E240" s="22" t="s">
        <v>244</v>
      </c>
      <c r="F240" s="22" t="s">
        <v>167</v>
      </c>
      <c r="G240" s="22" t="s">
        <v>57</v>
      </c>
      <c r="H240" s="22" t="s">
        <v>59</v>
      </c>
      <c r="I240" s="22" t="s">
        <v>61</v>
      </c>
      <c r="J240" s="22" t="s">
        <v>647</v>
      </c>
      <c r="K240" s="22" t="s">
        <v>648</v>
      </c>
      <c r="L240" s="15" t="s">
        <v>104</v>
      </c>
      <c r="M240" s="15" t="s">
        <v>145</v>
      </c>
      <c r="N240" s="66" t="s">
        <v>649</v>
      </c>
      <c r="O240" s="15">
        <v>20</v>
      </c>
      <c r="P240" s="22" t="s">
        <v>376</v>
      </c>
      <c r="Q240" s="23">
        <v>0</v>
      </c>
      <c r="R240" s="28">
        <v>390</v>
      </c>
      <c r="S240" s="28">
        <v>106.08</v>
      </c>
      <c r="T240" s="23">
        <v>0</v>
      </c>
      <c r="U240" s="23">
        <v>0</v>
      </c>
      <c r="V240" s="17">
        <f t="shared" si="11"/>
        <v>496.08</v>
      </c>
      <c r="W240" s="22">
        <v>4572</v>
      </c>
      <c r="X240" s="22" t="s">
        <v>84</v>
      </c>
      <c r="Y240" s="24" t="s">
        <v>650</v>
      </c>
      <c r="Z240" s="22"/>
      <c r="AA240" s="22" t="s">
        <v>84</v>
      </c>
      <c r="AB240" s="22" t="s">
        <v>180</v>
      </c>
      <c r="AC240" s="22" t="s">
        <v>651</v>
      </c>
    </row>
    <row r="241" spans="1:29" ht="12.75" x14ac:dyDescent="0.2">
      <c r="A241" s="22" t="s">
        <v>46</v>
      </c>
      <c r="B241" s="22" t="s">
        <v>515</v>
      </c>
      <c r="C241" s="21">
        <v>1133115</v>
      </c>
      <c r="D241" s="22" t="s">
        <v>98</v>
      </c>
      <c r="E241" s="22" t="s">
        <v>131</v>
      </c>
      <c r="F241" s="22" t="s">
        <v>140</v>
      </c>
      <c r="G241" s="22" t="s">
        <v>57</v>
      </c>
      <c r="H241" s="22" t="s">
        <v>59</v>
      </c>
      <c r="I241" s="22" t="s">
        <v>61</v>
      </c>
      <c r="J241" s="22" t="s">
        <v>516</v>
      </c>
      <c r="K241" s="22" t="s">
        <v>517</v>
      </c>
      <c r="L241" s="15" t="s">
        <v>104</v>
      </c>
      <c r="M241" s="15" t="s">
        <v>374</v>
      </c>
      <c r="N241" s="66" t="s">
        <v>518</v>
      </c>
      <c r="O241" s="15">
        <v>16</v>
      </c>
      <c r="P241" s="22" t="s">
        <v>376</v>
      </c>
      <c r="Q241" s="50">
        <v>83.77</v>
      </c>
      <c r="R241" s="23">
        <v>0</v>
      </c>
      <c r="S241" s="23">
        <v>0</v>
      </c>
      <c r="T241" s="23">
        <v>0</v>
      </c>
      <c r="U241" s="23">
        <v>0</v>
      </c>
      <c r="V241" s="17">
        <f t="shared" si="11"/>
        <v>83.77</v>
      </c>
      <c r="W241" s="22">
        <v>4572</v>
      </c>
      <c r="X241" s="22" t="s">
        <v>84</v>
      </c>
      <c r="Y241" s="24" t="s">
        <v>519</v>
      </c>
      <c r="Z241" s="22" t="s">
        <v>84</v>
      </c>
      <c r="AA241" s="22" t="s">
        <v>134</v>
      </c>
      <c r="AB241" s="22" t="s">
        <v>88</v>
      </c>
      <c r="AC241" s="26"/>
    </row>
    <row r="242" spans="1:29" ht="12.75" x14ac:dyDescent="0.2">
      <c r="A242" s="22" t="s">
        <v>46</v>
      </c>
      <c r="B242" s="22" t="s">
        <v>515</v>
      </c>
      <c r="C242" s="18">
        <v>1133115</v>
      </c>
      <c r="D242" s="22" t="s">
        <v>98</v>
      </c>
      <c r="E242" s="22" t="s">
        <v>131</v>
      </c>
      <c r="F242" s="22" t="s">
        <v>140</v>
      </c>
      <c r="G242" s="22" t="s">
        <v>57</v>
      </c>
      <c r="H242" s="22" t="s">
        <v>59</v>
      </c>
      <c r="I242" s="22" t="s">
        <v>61</v>
      </c>
      <c r="J242" s="22" t="s">
        <v>619</v>
      </c>
      <c r="K242" s="22" t="s">
        <v>517</v>
      </c>
      <c r="L242" s="15" t="s">
        <v>104</v>
      </c>
      <c r="M242" s="15" t="s">
        <v>230</v>
      </c>
      <c r="N242" s="67">
        <v>43007</v>
      </c>
      <c r="O242" s="15">
        <v>8</v>
      </c>
      <c r="P242" s="22" t="s">
        <v>376</v>
      </c>
      <c r="Q242" s="16">
        <v>9.31</v>
      </c>
      <c r="R242" s="23">
        <v>0</v>
      </c>
      <c r="S242" s="23">
        <v>0</v>
      </c>
      <c r="T242" s="23">
        <v>0</v>
      </c>
      <c r="U242" s="23">
        <v>0</v>
      </c>
      <c r="V242" s="17">
        <f t="shared" si="11"/>
        <v>9.31</v>
      </c>
      <c r="W242" s="22">
        <v>4572</v>
      </c>
      <c r="X242" s="22" t="s">
        <v>84</v>
      </c>
      <c r="Y242" s="24" t="s">
        <v>620</v>
      </c>
      <c r="Z242" s="22" t="s">
        <v>84</v>
      </c>
      <c r="AA242" s="22" t="s">
        <v>134</v>
      </c>
      <c r="AB242" s="22" t="s">
        <v>88</v>
      </c>
      <c r="AC242" s="26"/>
    </row>
    <row r="243" spans="1:29" ht="12.75" x14ac:dyDescent="0.2">
      <c r="A243" s="22" t="s">
        <v>46</v>
      </c>
      <c r="B243" s="22" t="s">
        <v>515</v>
      </c>
      <c r="C243" s="21">
        <v>1133115</v>
      </c>
      <c r="D243" s="22" t="s">
        <v>98</v>
      </c>
      <c r="E243" s="22" t="s">
        <v>131</v>
      </c>
      <c r="F243" s="22" t="s">
        <v>140</v>
      </c>
      <c r="G243" s="22" t="s">
        <v>57</v>
      </c>
      <c r="H243" s="22" t="s">
        <v>59</v>
      </c>
      <c r="I243" s="22" t="s">
        <v>61</v>
      </c>
      <c r="J243" s="22" t="s">
        <v>596</v>
      </c>
      <c r="K243" s="22" t="s">
        <v>506</v>
      </c>
      <c r="L243" s="15" t="s">
        <v>104</v>
      </c>
      <c r="M243" s="15" t="s">
        <v>374</v>
      </c>
      <c r="N243" s="66" t="s">
        <v>597</v>
      </c>
      <c r="O243" s="15">
        <v>16</v>
      </c>
      <c r="P243" s="22" t="s">
        <v>376</v>
      </c>
      <c r="Q243" s="16">
        <v>301.14999999999998</v>
      </c>
      <c r="R243" s="23">
        <v>0</v>
      </c>
      <c r="S243" s="23">
        <v>0</v>
      </c>
      <c r="T243" s="23">
        <v>0</v>
      </c>
      <c r="U243" s="23">
        <v>0</v>
      </c>
      <c r="V243" s="17">
        <f t="shared" si="11"/>
        <v>301.14999999999998</v>
      </c>
      <c r="W243" s="22">
        <v>4572</v>
      </c>
      <c r="X243" s="22" t="s">
        <v>84</v>
      </c>
      <c r="Y243" s="24" t="s">
        <v>598</v>
      </c>
      <c r="Z243" s="22" t="s">
        <v>134</v>
      </c>
      <c r="AA243" s="22" t="s">
        <v>134</v>
      </c>
      <c r="AB243" s="22"/>
      <c r="AC243" s="26"/>
    </row>
    <row r="244" spans="1:29" ht="12.75" x14ac:dyDescent="0.2">
      <c r="A244" s="22" t="s">
        <v>46</v>
      </c>
      <c r="B244" s="22" t="s">
        <v>515</v>
      </c>
      <c r="C244" s="21">
        <v>1133115</v>
      </c>
      <c r="D244" s="22" t="s">
        <v>98</v>
      </c>
      <c r="E244" s="22" t="s">
        <v>131</v>
      </c>
      <c r="F244" s="22" t="s">
        <v>140</v>
      </c>
      <c r="G244" s="22" t="s">
        <v>57</v>
      </c>
      <c r="H244" s="22" t="s">
        <v>59</v>
      </c>
      <c r="I244" s="22" t="s">
        <v>61</v>
      </c>
      <c r="J244" s="22" t="s">
        <v>733</v>
      </c>
      <c r="K244" s="22" t="s">
        <v>517</v>
      </c>
      <c r="L244" s="15" t="s">
        <v>104</v>
      </c>
      <c r="M244" s="15" t="s">
        <v>374</v>
      </c>
      <c r="N244" s="68">
        <v>43053</v>
      </c>
      <c r="O244" s="15">
        <v>6</v>
      </c>
      <c r="P244" s="22" t="s">
        <v>376</v>
      </c>
      <c r="Q244" s="16">
        <v>41</v>
      </c>
      <c r="R244" s="23">
        <v>0</v>
      </c>
      <c r="S244" s="23">
        <v>0</v>
      </c>
      <c r="T244" s="23">
        <v>0</v>
      </c>
      <c r="U244" s="23">
        <v>0</v>
      </c>
      <c r="V244" s="17">
        <f t="shared" si="11"/>
        <v>41</v>
      </c>
      <c r="W244" s="22">
        <v>4572</v>
      </c>
      <c r="X244" s="22" t="s">
        <v>84</v>
      </c>
      <c r="Y244" s="24" t="s">
        <v>734</v>
      </c>
      <c r="Z244" s="22" t="s">
        <v>134</v>
      </c>
      <c r="AA244" s="22" t="s">
        <v>134</v>
      </c>
      <c r="AB244" s="22" t="s">
        <v>88</v>
      </c>
      <c r="AC244" s="22" t="s">
        <v>735</v>
      </c>
    </row>
    <row r="245" spans="1:29" ht="12.75" x14ac:dyDescent="0.2">
      <c r="A245" s="22" t="s">
        <v>46</v>
      </c>
      <c r="B245" s="22" t="s">
        <v>703</v>
      </c>
      <c r="C245" s="18">
        <v>1751941</v>
      </c>
      <c r="D245" s="22" t="s">
        <v>98</v>
      </c>
      <c r="E245" s="22" t="s">
        <v>131</v>
      </c>
      <c r="F245" s="22" t="s">
        <v>100</v>
      </c>
      <c r="G245" s="22" t="s">
        <v>57</v>
      </c>
      <c r="H245" s="22" t="s">
        <v>59</v>
      </c>
      <c r="I245" s="22" t="s">
        <v>61</v>
      </c>
      <c r="J245" s="22" t="s">
        <v>694</v>
      </c>
      <c r="K245" s="22" t="s">
        <v>517</v>
      </c>
      <c r="L245" s="15" t="s">
        <v>65</v>
      </c>
      <c r="M245" s="15" t="s">
        <v>374</v>
      </c>
      <c r="N245" s="66" t="s">
        <v>695</v>
      </c>
      <c r="O245" s="15">
        <v>20</v>
      </c>
      <c r="P245" s="22" t="s">
        <v>376</v>
      </c>
      <c r="Q245" s="16">
        <v>209.29</v>
      </c>
      <c r="R245" s="23">
        <v>0</v>
      </c>
      <c r="S245" s="23">
        <v>0</v>
      </c>
      <c r="T245" s="23">
        <v>0</v>
      </c>
      <c r="U245" s="23">
        <v>0</v>
      </c>
      <c r="V245" s="17">
        <f t="shared" si="11"/>
        <v>209.29</v>
      </c>
      <c r="W245" s="22">
        <v>4572</v>
      </c>
      <c r="X245" s="22" t="s">
        <v>84</v>
      </c>
      <c r="Y245" s="24" t="s">
        <v>696</v>
      </c>
      <c r="Z245" s="22" t="s">
        <v>134</v>
      </c>
      <c r="AA245" s="22" t="s">
        <v>134</v>
      </c>
      <c r="AB245" s="22" t="s">
        <v>88</v>
      </c>
      <c r="AC245" s="26"/>
    </row>
    <row r="246" spans="1:29" ht="12.75" x14ac:dyDescent="0.2">
      <c r="A246" s="22" t="s">
        <v>46</v>
      </c>
      <c r="B246" s="22" t="s">
        <v>632</v>
      </c>
      <c r="C246" s="18">
        <v>1796017</v>
      </c>
      <c r="D246" s="22" t="s">
        <v>52</v>
      </c>
      <c r="E246" s="22" t="s">
        <v>244</v>
      </c>
      <c r="F246" s="22" t="s">
        <v>100</v>
      </c>
      <c r="G246" s="22" t="s">
        <v>57</v>
      </c>
      <c r="H246" s="22" t="s">
        <v>59</v>
      </c>
      <c r="I246" s="22" t="s">
        <v>61</v>
      </c>
      <c r="J246" s="22" t="s">
        <v>619</v>
      </c>
      <c r="K246" s="22" t="s">
        <v>517</v>
      </c>
      <c r="L246" s="15" t="s">
        <v>104</v>
      </c>
      <c r="M246" s="15" t="s">
        <v>230</v>
      </c>
      <c r="N246" s="67">
        <v>43007</v>
      </c>
      <c r="O246" s="15">
        <v>8</v>
      </c>
      <c r="P246" s="22" t="s">
        <v>376</v>
      </c>
      <c r="Q246" s="16">
        <v>9.31</v>
      </c>
      <c r="R246" s="23">
        <v>0</v>
      </c>
      <c r="S246" s="23">
        <v>0</v>
      </c>
      <c r="T246" s="23">
        <v>0</v>
      </c>
      <c r="U246" s="23">
        <v>0</v>
      </c>
      <c r="V246" s="17">
        <f t="shared" si="11"/>
        <v>9.31</v>
      </c>
      <c r="W246" s="22">
        <v>4572</v>
      </c>
      <c r="X246" s="22" t="s">
        <v>84</v>
      </c>
      <c r="Y246" s="24" t="s">
        <v>620</v>
      </c>
      <c r="Z246" s="22" t="s">
        <v>84</v>
      </c>
      <c r="AA246" s="22" t="s">
        <v>134</v>
      </c>
      <c r="AB246" s="22" t="s">
        <v>88</v>
      </c>
      <c r="AC246" s="26"/>
    </row>
    <row r="247" spans="1:29" ht="12.75" x14ac:dyDescent="0.2">
      <c r="A247" s="22" t="s">
        <v>46</v>
      </c>
      <c r="B247" s="22" t="s">
        <v>633</v>
      </c>
      <c r="C247" s="18">
        <v>1086422</v>
      </c>
      <c r="D247" s="22" t="s">
        <v>98</v>
      </c>
      <c r="E247" s="22" t="s">
        <v>131</v>
      </c>
      <c r="F247" s="22" t="s">
        <v>100</v>
      </c>
      <c r="G247" s="22" t="s">
        <v>57</v>
      </c>
      <c r="H247" s="22" t="s">
        <v>59</v>
      </c>
      <c r="I247" s="22" t="s">
        <v>61</v>
      </c>
      <c r="J247" s="22" t="s">
        <v>619</v>
      </c>
      <c r="K247" s="22" t="s">
        <v>517</v>
      </c>
      <c r="L247" s="15" t="s">
        <v>104</v>
      </c>
      <c r="M247" s="15" t="s">
        <v>230</v>
      </c>
      <c r="N247" s="67">
        <v>43007</v>
      </c>
      <c r="O247" s="15">
        <v>8</v>
      </c>
      <c r="P247" s="22" t="s">
        <v>376</v>
      </c>
      <c r="Q247" s="16">
        <v>9.31</v>
      </c>
      <c r="R247" s="23">
        <v>0</v>
      </c>
      <c r="S247" s="23">
        <v>0</v>
      </c>
      <c r="T247" s="23">
        <v>0</v>
      </c>
      <c r="U247" s="23">
        <v>0</v>
      </c>
      <c r="V247" s="17">
        <f t="shared" si="11"/>
        <v>9.31</v>
      </c>
      <c r="W247" s="22">
        <v>4572</v>
      </c>
      <c r="X247" s="22" t="s">
        <v>84</v>
      </c>
      <c r="Y247" s="24" t="s">
        <v>620</v>
      </c>
      <c r="Z247" s="22" t="s">
        <v>84</v>
      </c>
      <c r="AA247" s="22" t="s">
        <v>134</v>
      </c>
      <c r="AB247" s="22" t="s">
        <v>88</v>
      </c>
      <c r="AC247" s="26"/>
    </row>
    <row r="248" spans="1:29" ht="12.75" x14ac:dyDescent="0.2">
      <c r="A248" s="22" t="s">
        <v>46</v>
      </c>
      <c r="B248" s="22" t="s">
        <v>203</v>
      </c>
      <c r="C248" s="21">
        <v>1760729</v>
      </c>
      <c r="D248" s="22" t="s">
        <v>98</v>
      </c>
      <c r="E248" s="22" t="s">
        <v>55</v>
      </c>
      <c r="F248" s="22" t="s">
        <v>140</v>
      </c>
      <c r="G248" s="22" t="s">
        <v>57</v>
      </c>
      <c r="H248" s="22" t="s">
        <v>59</v>
      </c>
      <c r="I248" s="22" t="s">
        <v>61</v>
      </c>
      <c r="J248" s="22" t="s">
        <v>204</v>
      </c>
      <c r="K248" s="22" t="s">
        <v>205</v>
      </c>
      <c r="L248" s="15" t="s">
        <v>104</v>
      </c>
      <c r="M248" s="15" t="s">
        <v>145</v>
      </c>
      <c r="N248" s="66" t="s">
        <v>206</v>
      </c>
      <c r="O248" s="15">
        <v>50</v>
      </c>
      <c r="P248" s="22" t="s">
        <v>70</v>
      </c>
      <c r="Q248" s="23">
        <v>0</v>
      </c>
      <c r="R248" s="23">
        <v>0</v>
      </c>
      <c r="S248" s="23">
        <v>0</v>
      </c>
      <c r="T248" s="23">
        <v>0</v>
      </c>
      <c r="U248" s="23">
        <v>0</v>
      </c>
      <c r="V248" s="17">
        <f t="shared" si="11"/>
        <v>0</v>
      </c>
      <c r="W248" s="22" t="s">
        <v>131</v>
      </c>
      <c r="X248" s="22" t="s">
        <v>157</v>
      </c>
      <c r="Y248" s="24" t="s">
        <v>207</v>
      </c>
      <c r="Z248" s="22" t="s">
        <v>84</v>
      </c>
      <c r="AA248" s="22" t="s">
        <v>134</v>
      </c>
      <c r="AB248" s="22" t="s">
        <v>88</v>
      </c>
      <c r="AC248" s="22" t="s">
        <v>89</v>
      </c>
    </row>
    <row r="249" spans="1:29" ht="12.75" x14ac:dyDescent="0.2">
      <c r="A249" s="22" t="s">
        <v>46</v>
      </c>
      <c r="B249" s="22" t="s">
        <v>203</v>
      </c>
      <c r="C249" s="21">
        <v>1760729</v>
      </c>
      <c r="D249" s="22" t="s">
        <v>98</v>
      </c>
      <c r="E249" s="22" t="s">
        <v>55</v>
      </c>
      <c r="F249" s="22" t="s">
        <v>140</v>
      </c>
      <c r="G249" s="22" t="s">
        <v>57</v>
      </c>
      <c r="H249" s="22" t="s">
        <v>59</v>
      </c>
      <c r="I249" s="22" t="s">
        <v>61</v>
      </c>
      <c r="J249" s="22" t="s">
        <v>366</v>
      </c>
      <c r="K249" s="22" t="s">
        <v>367</v>
      </c>
      <c r="L249" s="15" t="s">
        <v>104</v>
      </c>
      <c r="M249" s="15" t="s">
        <v>216</v>
      </c>
      <c r="N249" s="67">
        <v>42860</v>
      </c>
      <c r="O249" s="15">
        <v>8</v>
      </c>
      <c r="P249" s="22" t="s">
        <v>70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17">
        <f t="shared" si="11"/>
        <v>0</v>
      </c>
      <c r="W249" s="22" t="s">
        <v>131</v>
      </c>
      <c r="X249" s="22" t="s">
        <v>157</v>
      </c>
      <c r="Y249" s="24" t="s">
        <v>368</v>
      </c>
      <c r="Z249" s="22" t="s">
        <v>84</v>
      </c>
      <c r="AA249" s="22" t="s">
        <v>134</v>
      </c>
      <c r="AB249" s="22" t="s">
        <v>88</v>
      </c>
      <c r="AC249" s="22" t="s">
        <v>89</v>
      </c>
    </row>
    <row r="250" spans="1:29" ht="12.75" x14ac:dyDescent="0.2">
      <c r="A250" s="22" t="s">
        <v>46</v>
      </c>
      <c r="B250" s="22" t="s">
        <v>203</v>
      </c>
      <c r="C250" s="21">
        <v>1760729</v>
      </c>
      <c r="D250" s="22" t="s">
        <v>98</v>
      </c>
      <c r="E250" s="22" t="s">
        <v>55</v>
      </c>
      <c r="F250" s="22" t="s">
        <v>140</v>
      </c>
      <c r="G250" s="22" t="s">
        <v>57</v>
      </c>
      <c r="H250" s="22" t="s">
        <v>59</v>
      </c>
      <c r="I250" s="22" t="s">
        <v>415</v>
      </c>
      <c r="J250" s="22" t="s">
        <v>416</v>
      </c>
      <c r="K250" s="22" t="s">
        <v>417</v>
      </c>
      <c r="L250" s="15" t="s">
        <v>65</v>
      </c>
      <c r="M250" s="15" t="s">
        <v>298</v>
      </c>
      <c r="N250" s="66" t="s">
        <v>418</v>
      </c>
      <c r="O250" s="15">
        <v>36</v>
      </c>
      <c r="P250" s="22" t="s">
        <v>70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17">
        <f t="shared" si="11"/>
        <v>0</v>
      </c>
      <c r="W250" s="22" t="s">
        <v>131</v>
      </c>
      <c r="X250" s="22" t="s">
        <v>419</v>
      </c>
      <c r="Y250" s="24" t="s">
        <v>420</v>
      </c>
      <c r="Z250" s="22" t="s">
        <v>84</v>
      </c>
      <c r="AA250" s="22" t="s">
        <v>134</v>
      </c>
      <c r="AB250" s="22" t="s">
        <v>88</v>
      </c>
      <c r="AC250" s="22" t="s">
        <v>421</v>
      </c>
    </row>
    <row r="251" spans="1:29" ht="12.75" x14ac:dyDescent="0.2">
      <c r="A251" s="22" t="s">
        <v>46</v>
      </c>
      <c r="B251" s="22" t="s">
        <v>203</v>
      </c>
      <c r="C251" s="21">
        <v>1760729</v>
      </c>
      <c r="D251" s="22" t="s">
        <v>98</v>
      </c>
      <c r="E251" s="22" t="s">
        <v>55</v>
      </c>
      <c r="F251" s="22" t="s">
        <v>140</v>
      </c>
      <c r="G251" s="22" t="s">
        <v>57</v>
      </c>
      <c r="H251" s="22" t="s">
        <v>59</v>
      </c>
      <c r="I251" s="22" t="s">
        <v>61</v>
      </c>
      <c r="J251" s="22" t="s">
        <v>505</v>
      </c>
      <c r="K251" s="22" t="s">
        <v>506</v>
      </c>
      <c r="L251" s="15" t="s">
        <v>104</v>
      </c>
      <c r="M251" s="15" t="s">
        <v>374</v>
      </c>
      <c r="N251" s="66" t="s">
        <v>507</v>
      </c>
      <c r="O251" s="15">
        <v>12</v>
      </c>
      <c r="P251" s="22" t="s">
        <v>376</v>
      </c>
      <c r="Q251" s="23">
        <v>29</v>
      </c>
      <c r="R251" s="23">
        <v>0</v>
      </c>
      <c r="S251" s="23">
        <v>0</v>
      </c>
      <c r="T251" s="23">
        <v>0</v>
      </c>
      <c r="U251" s="23">
        <v>0</v>
      </c>
      <c r="V251" s="17">
        <f t="shared" si="11"/>
        <v>29</v>
      </c>
      <c r="W251" s="22">
        <v>4572</v>
      </c>
      <c r="X251" s="22" t="s">
        <v>84</v>
      </c>
      <c r="Y251" s="24" t="s">
        <v>508</v>
      </c>
      <c r="Z251" s="22" t="s">
        <v>84</v>
      </c>
      <c r="AA251" s="22" t="s">
        <v>134</v>
      </c>
      <c r="AB251" s="22" t="s">
        <v>88</v>
      </c>
      <c r="AC251" s="26"/>
    </row>
    <row r="252" spans="1:29" ht="12.75" x14ac:dyDescent="0.2">
      <c r="A252" s="22" t="s">
        <v>46</v>
      </c>
      <c r="B252" s="22" t="s">
        <v>203</v>
      </c>
      <c r="C252" s="21">
        <v>1760729</v>
      </c>
      <c r="D252" s="22" t="s">
        <v>98</v>
      </c>
      <c r="E252" s="22" t="s">
        <v>55</v>
      </c>
      <c r="F252" s="22" t="s">
        <v>140</v>
      </c>
      <c r="G252" s="22" t="s">
        <v>57</v>
      </c>
      <c r="H252" s="22" t="s">
        <v>59</v>
      </c>
      <c r="I252" s="22" t="s">
        <v>61</v>
      </c>
      <c r="J252" s="22" t="s">
        <v>729</v>
      </c>
      <c r="K252" s="22" t="s">
        <v>517</v>
      </c>
      <c r="L252" s="15" t="s">
        <v>104</v>
      </c>
      <c r="M252" s="15" t="s">
        <v>374</v>
      </c>
      <c r="N252" s="66" t="s">
        <v>730</v>
      </c>
      <c r="O252" s="15">
        <v>15</v>
      </c>
      <c r="P252" s="22" t="s">
        <v>376</v>
      </c>
      <c r="Q252" s="23">
        <v>133.07</v>
      </c>
      <c r="R252" s="23">
        <v>0</v>
      </c>
      <c r="S252" s="23">
        <v>0</v>
      </c>
      <c r="T252" s="23">
        <v>0</v>
      </c>
      <c r="U252" s="23">
        <v>0</v>
      </c>
      <c r="V252" s="17">
        <f t="shared" si="11"/>
        <v>133.07</v>
      </c>
      <c r="W252" s="22">
        <v>4572</v>
      </c>
      <c r="X252" s="22" t="s">
        <v>84</v>
      </c>
      <c r="Y252" s="24" t="s">
        <v>731</v>
      </c>
      <c r="Z252" s="22" t="s">
        <v>134</v>
      </c>
      <c r="AA252" s="22" t="s">
        <v>134</v>
      </c>
      <c r="AB252" s="22" t="s">
        <v>88</v>
      </c>
      <c r="AC252" s="22" t="s">
        <v>89</v>
      </c>
    </row>
    <row r="253" spans="1:29" s="159" customFormat="1" ht="12.75" x14ac:dyDescent="0.2">
      <c r="A253" s="69" t="s">
        <v>46</v>
      </c>
      <c r="B253" s="69" t="s">
        <v>203</v>
      </c>
      <c r="C253" s="157">
        <v>1760729</v>
      </c>
      <c r="D253" s="69" t="s">
        <v>98</v>
      </c>
      <c r="E253" s="69" t="s">
        <v>55</v>
      </c>
      <c r="F253" s="69" t="s">
        <v>140</v>
      </c>
      <c r="G253" s="69" t="s">
        <v>174</v>
      </c>
      <c r="H253" s="69" t="s">
        <v>142</v>
      </c>
      <c r="I253" s="69" t="s">
        <v>415</v>
      </c>
      <c r="J253" s="69" t="s">
        <v>802</v>
      </c>
      <c r="K253" s="69" t="s">
        <v>803</v>
      </c>
      <c r="L253" s="69" t="s">
        <v>104</v>
      </c>
      <c r="M253" s="69" t="s">
        <v>145</v>
      </c>
      <c r="N253" s="186" t="s">
        <v>778</v>
      </c>
      <c r="O253" s="69"/>
      <c r="P253" s="69" t="s">
        <v>70</v>
      </c>
      <c r="Q253" s="61">
        <v>0</v>
      </c>
      <c r="R253" s="61">
        <v>0</v>
      </c>
      <c r="S253" s="61">
        <v>0</v>
      </c>
      <c r="T253" s="61">
        <v>0</v>
      </c>
      <c r="U253" s="61">
        <v>0</v>
      </c>
      <c r="V253" s="158">
        <f t="shared" ref="V253" si="12">SUM(Q253:U253)</f>
        <v>0</v>
      </c>
      <c r="W253" s="69" t="s">
        <v>131</v>
      </c>
      <c r="X253" s="69" t="s">
        <v>419</v>
      </c>
      <c r="Y253" s="187" t="s">
        <v>785</v>
      </c>
      <c r="Z253" s="69"/>
      <c r="AA253" s="69" t="s">
        <v>134</v>
      </c>
      <c r="AB253" s="69" t="s">
        <v>180</v>
      </c>
      <c r="AC253" s="70" t="s">
        <v>786</v>
      </c>
    </row>
    <row r="254" spans="1:29" ht="12.75" x14ac:dyDescent="0.2">
      <c r="A254" s="22" t="s">
        <v>46</v>
      </c>
      <c r="B254" s="15" t="s">
        <v>576</v>
      </c>
      <c r="C254" s="24">
        <v>1678978</v>
      </c>
      <c r="D254" s="22" t="s">
        <v>98</v>
      </c>
      <c r="E254" s="22" t="s">
        <v>121</v>
      </c>
      <c r="F254" s="22" t="s">
        <v>122</v>
      </c>
      <c r="G254" s="22" t="s">
        <v>57</v>
      </c>
      <c r="H254" s="22" t="s">
        <v>59</v>
      </c>
      <c r="I254" s="22" t="s">
        <v>61</v>
      </c>
      <c r="J254" s="22" t="s">
        <v>577</v>
      </c>
      <c r="K254" s="22" t="s">
        <v>578</v>
      </c>
      <c r="L254" s="15" t="s">
        <v>104</v>
      </c>
      <c r="M254" s="15" t="s">
        <v>145</v>
      </c>
      <c r="N254" s="66" t="s">
        <v>579</v>
      </c>
      <c r="O254" s="15">
        <v>16</v>
      </c>
      <c r="P254" s="22" t="s">
        <v>70</v>
      </c>
      <c r="Q254" s="16">
        <v>0</v>
      </c>
      <c r="R254" s="23">
        <v>0</v>
      </c>
      <c r="S254" s="16">
        <v>276.95999999999998</v>
      </c>
      <c r="T254" s="23">
        <v>0</v>
      </c>
      <c r="U254" s="23">
        <v>0</v>
      </c>
      <c r="V254" s="17">
        <f t="shared" si="11"/>
        <v>276.95999999999998</v>
      </c>
      <c r="W254" s="22">
        <v>4572</v>
      </c>
      <c r="X254" s="22"/>
      <c r="Y254" s="24" t="s">
        <v>580</v>
      </c>
      <c r="Z254" s="22" t="s">
        <v>84</v>
      </c>
      <c r="AA254" s="22" t="s">
        <v>84</v>
      </c>
      <c r="AB254" s="22" t="s">
        <v>88</v>
      </c>
      <c r="AC254" s="22" t="s">
        <v>268</v>
      </c>
    </row>
    <row r="255" spans="1:29" ht="12.75" x14ac:dyDescent="0.2">
      <c r="A255" s="22" t="s">
        <v>46</v>
      </c>
      <c r="B255" s="22" t="s">
        <v>227</v>
      </c>
      <c r="C255" s="21">
        <v>1994456</v>
      </c>
      <c r="D255" s="22" t="s">
        <v>98</v>
      </c>
      <c r="E255" s="22" t="s">
        <v>131</v>
      </c>
      <c r="F255" s="22" t="s">
        <v>167</v>
      </c>
      <c r="G255" s="22" t="s">
        <v>57</v>
      </c>
      <c r="H255" s="22" t="s">
        <v>59</v>
      </c>
      <c r="I255" s="22" t="s">
        <v>61</v>
      </c>
      <c r="J255" s="22" t="s">
        <v>228</v>
      </c>
      <c r="K255" s="22" t="s">
        <v>229</v>
      </c>
      <c r="L255" s="15" t="s">
        <v>65</v>
      </c>
      <c r="M255" s="15" t="s">
        <v>230</v>
      </c>
      <c r="N255" s="66" t="s">
        <v>231</v>
      </c>
      <c r="O255" s="15">
        <v>20</v>
      </c>
      <c r="P255" s="22" t="s">
        <v>70</v>
      </c>
      <c r="Q255" s="23">
        <v>0</v>
      </c>
      <c r="R255" s="16">
        <v>0</v>
      </c>
      <c r="S255" s="23">
        <v>0</v>
      </c>
      <c r="T255" s="23">
        <v>0</v>
      </c>
      <c r="U255" s="23">
        <v>0</v>
      </c>
      <c r="V255" s="17">
        <f t="shared" si="11"/>
        <v>0</v>
      </c>
      <c r="W255" s="22" t="s">
        <v>131</v>
      </c>
      <c r="X255" s="22" t="s">
        <v>157</v>
      </c>
      <c r="Y255" s="24" t="s">
        <v>232</v>
      </c>
      <c r="Z255" s="22" t="s">
        <v>134</v>
      </c>
      <c r="AA255" s="22" t="s">
        <v>134</v>
      </c>
      <c r="AB255" s="22" t="s">
        <v>136</v>
      </c>
      <c r="AC255" s="22" t="s">
        <v>137</v>
      </c>
    </row>
    <row r="256" spans="1:29" ht="12.75" x14ac:dyDescent="0.2">
      <c r="A256" s="22" t="s">
        <v>46</v>
      </c>
      <c r="B256" s="15" t="s">
        <v>227</v>
      </c>
      <c r="C256" s="24">
        <v>1994456</v>
      </c>
      <c r="D256" s="22" t="s">
        <v>98</v>
      </c>
      <c r="E256" s="22" t="s">
        <v>131</v>
      </c>
      <c r="F256" s="22" t="s">
        <v>167</v>
      </c>
      <c r="G256" s="22" t="s">
        <v>57</v>
      </c>
      <c r="H256" s="22" t="s">
        <v>59</v>
      </c>
      <c r="I256" s="22" t="s">
        <v>61</v>
      </c>
      <c r="J256" s="22" t="s">
        <v>704</v>
      </c>
      <c r="K256" s="22" t="s">
        <v>705</v>
      </c>
      <c r="L256" s="15" t="s">
        <v>104</v>
      </c>
      <c r="M256" s="15" t="s">
        <v>145</v>
      </c>
      <c r="N256" s="66" t="s">
        <v>706</v>
      </c>
      <c r="O256" s="15">
        <v>16</v>
      </c>
      <c r="P256" s="22" t="s">
        <v>70</v>
      </c>
      <c r="Q256" s="23">
        <v>0</v>
      </c>
      <c r="R256" s="23">
        <v>0</v>
      </c>
      <c r="S256" s="16">
        <v>489.36</v>
      </c>
      <c r="T256" s="16">
        <v>0</v>
      </c>
      <c r="U256" s="23">
        <v>0</v>
      </c>
      <c r="V256" s="17">
        <f t="shared" si="11"/>
        <v>489.36</v>
      </c>
      <c r="W256" s="22" t="s">
        <v>707</v>
      </c>
      <c r="X256" s="22" t="s">
        <v>157</v>
      </c>
      <c r="Y256" s="24" t="s">
        <v>708</v>
      </c>
      <c r="Z256" s="22" t="s">
        <v>134</v>
      </c>
      <c r="AA256" s="22" t="s">
        <v>134</v>
      </c>
      <c r="AB256" s="22" t="s">
        <v>136</v>
      </c>
      <c r="AC256" s="22" t="s">
        <v>710</v>
      </c>
    </row>
    <row r="257" spans="1:29" ht="12.75" x14ac:dyDescent="0.2">
      <c r="A257" s="22" t="s">
        <v>46</v>
      </c>
      <c r="B257" s="22" t="s">
        <v>227</v>
      </c>
      <c r="C257" s="57">
        <v>1994456</v>
      </c>
      <c r="D257" s="22" t="s">
        <v>98</v>
      </c>
      <c r="E257" s="22" t="s">
        <v>131</v>
      </c>
      <c r="F257" s="22" t="s">
        <v>167</v>
      </c>
      <c r="G257" s="22" t="s">
        <v>57</v>
      </c>
      <c r="H257" s="22" t="s">
        <v>59</v>
      </c>
      <c r="I257" s="22" t="s">
        <v>61</v>
      </c>
      <c r="J257" s="22" t="s">
        <v>724</v>
      </c>
      <c r="K257" s="22" t="s">
        <v>517</v>
      </c>
      <c r="L257" s="15" t="s">
        <v>104</v>
      </c>
      <c r="M257" s="15" t="s">
        <v>374</v>
      </c>
      <c r="N257" s="66" t="s">
        <v>725</v>
      </c>
      <c r="O257" s="15">
        <v>20</v>
      </c>
      <c r="P257" s="22" t="s">
        <v>376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17">
        <f t="shared" si="11"/>
        <v>0</v>
      </c>
      <c r="W257" s="22" t="s">
        <v>131</v>
      </c>
      <c r="X257" s="22" t="s">
        <v>157</v>
      </c>
      <c r="Y257" s="24" t="s">
        <v>726</v>
      </c>
      <c r="Z257" s="22" t="s">
        <v>134</v>
      </c>
      <c r="AA257" s="22" t="s">
        <v>134</v>
      </c>
      <c r="AB257" s="22" t="s">
        <v>225</v>
      </c>
      <c r="AC257" s="22" t="s">
        <v>727</v>
      </c>
    </row>
    <row r="258" spans="1:29" ht="12.75" x14ac:dyDescent="0.2">
      <c r="A258" s="22" t="s">
        <v>46</v>
      </c>
      <c r="B258" s="22" t="s">
        <v>492</v>
      </c>
      <c r="C258" s="21">
        <v>1811459</v>
      </c>
      <c r="D258" s="22" t="s">
        <v>98</v>
      </c>
      <c r="E258" s="22" t="s">
        <v>131</v>
      </c>
      <c r="F258" s="22" t="s">
        <v>482</v>
      </c>
      <c r="G258" s="22" t="s">
        <v>57</v>
      </c>
      <c r="H258" s="22" t="s">
        <v>59</v>
      </c>
      <c r="I258" s="22" t="s">
        <v>61</v>
      </c>
      <c r="J258" s="22" t="s">
        <v>483</v>
      </c>
      <c r="K258" s="22" t="s">
        <v>484</v>
      </c>
      <c r="L258" s="15" t="s">
        <v>104</v>
      </c>
      <c r="M258" s="15" t="s">
        <v>105</v>
      </c>
      <c r="N258" s="66" t="s">
        <v>485</v>
      </c>
      <c r="O258" s="15">
        <v>24</v>
      </c>
      <c r="P258" s="22" t="s">
        <v>70</v>
      </c>
      <c r="Q258" s="23">
        <v>0</v>
      </c>
      <c r="R258" s="23">
        <v>0</v>
      </c>
      <c r="S258" s="16">
        <v>0</v>
      </c>
      <c r="T258" s="16">
        <v>0</v>
      </c>
      <c r="U258" s="23">
        <v>0</v>
      </c>
      <c r="V258" s="17">
        <f t="shared" si="11"/>
        <v>0</v>
      </c>
      <c r="W258" s="69" t="s">
        <v>131</v>
      </c>
      <c r="X258" s="22" t="s">
        <v>84</v>
      </c>
      <c r="Y258" s="24" t="s">
        <v>486</v>
      </c>
      <c r="Z258" s="22" t="s">
        <v>134</v>
      </c>
      <c r="AA258" s="22" t="s">
        <v>134</v>
      </c>
      <c r="AB258" s="22" t="s">
        <v>136</v>
      </c>
      <c r="AC258" s="22" t="s">
        <v>491</v>
      </c>
    </row>
    <row r="259" spans="1:29" ht="12.75" x14ac:dyDescent="0.2">
      <c r="A259" s="22" t="s">
        <v>46</v>
      </c>
      <c r="B259" s="22" t="s">
        <v>520</v>
      </c>
      <c r="C259" s="21">
        <v>1102345</v>
      </c>
      <c r="D259" s="22" t="s">
        <v>98</v>
      </c>
      <c r="E259" s="22" t="s">
        <v>521</v>
      </c>
      <c r="F259" s="22" t="s">
        <v>150</v>
      </c>
      <c r="G259" s="22" t="s">
        <v>57</v>
      </c>
      <c r="H259" s="22" t="s">
        <v>59</v>
      </c>
      <c r="I259" s="22" t="s">
        <v>61</v>
      </c>
      <c r="J259" s="22" t="s">
        <v>516</v>
      </c>
      <c r="K259" s="22" t="s">
        <v>517</v>
      </c>
      <c r="L259" s="15" t="s">
        <v>104</v>
      </c>
      <c r="M259" s="15" t="s">
        <v>374</v>
      </c>
      <c r="N259" s="66" t="s">
        <v>518</v>
      </c>
      <c r="O259" s="15">
        <v>16</v>
      </c>
      <c r="P259" s="22" t="s">
        <v>376</v>
      </c>
      <c r="Q259" s="50">
        <v>83.77</v>
      </c>
      <c r="R259" s="23">
        <v>0</v>
      </c>
      <c r="S259" s="23">
        <v>0</v>
      </c>
      <c r="T259" s="23">
        <v>0</v>
      </c>
      <c r="U259" s="23">
        <v>0</v>
      </c>
      <c r="V259" s="17">
        <f t="shared" si="11"/>
        <v>83.77</v>
      </c>
      <c r="W259" s="22">
        <v>4572</v>
      </c>
      <c r="X259" s="22" t="s">
        <v>84</v>
      </c>
      <c r="Y259" s="24" t="s">
        <v>519</v>
      </c>
      <c r="Z259" s="22" t="s">
        <v>84</v>
      </c>
      <c r="AA259" s="22" t="s">
        <v>134</v>
      </c>
      <c r="AB259" s="22" t="s">
        <v>88</v>
      </c>
      <c r="AC259" s="26"/>
    </row>
    <row r="260" spans="1:29" ht="12.75" x14ac:dyDescent="0.2">
      <c r="A260" s="22" t="s">
        <v>46</v>
      </c>
      <c r="B260" s="22" t="s">
        <v>316</v>
      </c>
      <c r="C260" s="21">
        <v>2043118</v>
      </c>
      <c r="D260" s="22" t="s">
        <v>98</v>
      </c>
      <c r="E260" s="22" t="s">
        <v>131</v>
      </c>
      <c r="F260" s="22" t="s">
        <v>167</v>
      </c>
      <c r="G260" s="22" t="s">
        <v>286</v>
      </c>
      <c r="H260" s="22" t="s">
        <v>302</v>
      </c>
      <c r="I260" s="22" t="s">
        <v>152</v>
      </c>
      <c r="J260" s="22" t="s">
        <v>317</v>
      </c>
      <c r="K260" s="22" t="s">
        <v>292</v>
      </c>
      <c r="L260" s="15" t="s">
        <v>65</v>
      </c>
      <c r="M260" s="15" t="s">
        <v>293</v>
      </c>
      <c r="N260" s="56" t="s">
        <v>318</v>
      </c>
      <c r="O260" s="25"/>
      <c r="P260" s="22" t="s">
        <v>70</v>
      </c>
      <c r="Q260" s="23">
        <v>0</v>
      </c>
      <c r="R260" s="23">
        <v>0</v>
      </c>
      <c r="S260" s="23">
        <v>0</v>
      </c>
      <c r="T260" s="23">
        <v>0</v>
      </c>
      <c r="U260" s="17">
        <v>3186.48</v>
      </c>
      <c r="V260" s="17">
        <f t="shared" si="11"/>
        <v>3186.48</v>
      </c>
      <c r="W260" s="22">
        <v>4572</v>
      </c>
      <c r="X260" s="22" t="s">
        <v>84</v>
      </c>
      <c r="Y260" s="24" t="s">
        <v>319</v>
      </c>
      <c r="Z260" s="22" t="s">
        <v>134</v>
      </c>
      <c r="AA260" s="22" t="s">
        <v>134</v>
      </c>
      <c r="AB260" s="22" t="s">
        <v>180</v>
      </c>
      <c r="AC260" s="26"/>
    </row>
    <row r="261" spans="1:29" ht="12.75" x14ac:dyDescent="0.2">
      <c r="A261" s="22" t="s">
        <v>46</v>
      </c>
      <c r="B261" s="22" t="s">
        <v>398</v>
      </c>
      <c r="C261" s="21">
        <v>2043118</v>
      </c>
      <c r="D261" s="22" t="s">
        <v>98</v>
      </c>
      <c r="E261" s="22" t="s">
        <v>131</v>
      </c>
      <c r="F261" s="22" t="s">
        <v>167</v>
      </c>
      <c r="G261" s="22" t="s">
        <v>57</v>
      </c>
      <c r="H261" s="22" t="s">
        <v>59</v>
      </c>
      <c r="I261" s="56" t="s">
        <v>61</v>
      </c>
      <c r="J261" s="83" t="s">
        <v>391</v>
      </c>
      <c r="K261" s="83" t="s">
        <v>373</v>
      </c>
      <c r="L261" s="89" t="s">
        <v>104</v>
      </c>
      <c r="M261" s="89" t="s">
        <v>374</v>
      </c>
      <c r="N261" s="92" t="s">
        <v>392</v>
      </c>
      <c r="O261" s="89">
        <v>30</v>
      </c>
      <c r="P261" s="83" t="s">
        <v>376</v>
      </c>
      <c r="Q261" s="104">
        <v>205.38</v>
      </c>
      <c r="R261" s="104">
        <v>0</v>
      </c>
      <c r="S261" s="104">
        <v>0</v>
      </c>
      <c r="T261" s="104">
        <v>0</v>
      </c>
      <c r="U261" s="104">
        <v>0</v>
      </c>
      <c r="V261" s="17">
        <f t="shared" si="11"/>
        <v>205.38</v>
      </c>
      <c r="W261" s="83">
        <v>4572</v>
      </c>
      <c r="X261" s="83" t="s">
        <v>84</v>
      </c>
      <c r="Y261" s="127" t="s">
        <v>393</v>
      </c>
      <c r="Z261" s="83" t="s">
        <v>84</v>
      </c>
      <c r="AA261" s="83" t="s">
        <v>134</v>
      </c>
      <c r="AB261" s="22" t="s">
        <v>88</v>
      </c>
      <c r="AC261" s="135"/>
    </row>
    <row r="262" spans="1:29" ht="12.75" x14ac:dyDescent="0.2">
      <c r="A262" s="22" t="s">
        <v>46</v>
      </c>
      <c r="B262" s="15" t="s">
        <v>544</v>
      </c>
      <c r="C262" s="18">
        <v>2853218</v>
      </c>
      <c r="D262" s="22" t="s">
        <v>98</v>
      </c>
      <c r="E262" s="22" t="s">
        <v>131</v>
      </c>
      <c r="F262" s="22" t="s">
        <v>122</v>
      </c>
      <c r="G262" s="22" t="s">
        <v>57</v>
      </c>
      <c r="H262" s="22" t="s">
        <v>59</v>
      </c>
      <c r="I262" s="22" t="s">
        <v>61</v>
      </c>
      <c r="J262" s="22" t="s">
        <v>545</v>
      </c>
      <c r="K262" s="22" t="s">
        <v>546</v>
      </c>
      <c r="L262" s="15" t="s">
        <v>65</v>
      </c>
      <c r="M262" s="15" t="s">
        <v>547</v>
      </c>
      <c r="N262" s="67">
        <v>43008</v>
      </c>
      <c r="O262" s="15">
        <v>8</v>
      </c>
      <c r="P262" s="22" t="s">
        <v>70</v>
      </c>
      <c r="Q262" s="16">
        <v>0</v>
      </c>
      <c r="R262" s="23">
        <v>0</v>
      </c>
      <c r="S262" s="16">
        <v>88.5</v>
      </c>
      <c r="T262" s="16">
        <v>0</v>
      </c>
      <c r="U262" s="23">
        <v>0</v>
      </c>
      <c r="V262" s="17">
        <f t="shared" si="11"/>
        <v>88.5</v>
      </c>
      <c r="W262" s="22">
        <v>4572</v>
      </c>
      <c r="X262" s="22" t="s">
        <v>157</v>
      </c>
      <c r="Y262" s="24" t="s">
        <v>548</v>
      </c>
      <c r="Z262" s="22" t="s">
        <v>84</v>
      </c>
      <c r="AA262" s="22" t="s">
        <v>84</v>
      </c>
      <c r="AB262" s="22" t="s">
        <v>88</v>
      </c>
      <c r="AC262" s="56"/>
    </row>
    <row r="263" spans="1:29" ht="12.75" x14ac:dyDescent="0.2">
      <c r="A263" s="22" t="s">
        <v>46</v>
      </c>
      <c r="B263" s="15" t="s">
        <v>544</v>
      </c>
      <c r="C263" s="18">
        <v>2853218</v>
      </c>
      <c r="D263" s="22" t="s">
        <v>98</v>
      </c>
      <c r="E263" s="22" t="s">
        <v>131</v>
      </c>
      <c r="F263" s="22" t="s">
        <v>122</v>
      </c>
      <c r="G263" s="22" t="s">
        <v>57</v>
      </c>
      <c r="H263" s="22" t="s">
        <v>59</v>
      </c>
      <c r="I263" s="22" t="s">
        <v>61</v>
      </c>
      <c r="J263" s="22" t="s">
        <v>635</v>
      </c>
      <c r="K263" s="22" t="s">
        <v>636</v>
      </c>
      <c r="L263" s="15" t="s">
        <v>104</v>
      </c>
      <c r="M263" s="15" t="s">
        <v>257</v>
      </c>
      <c r="N263" s="66" t="s">
        <v>637</v>
      </c>
      <c r="O263" s="15">
        <v>33</v>
      </c>
      <c r="P263" s="22" t="s">
        <v>70</v>
      </c>
      <c r="Q263" s="16">
        <v>0</v>
      </c>
      <c r="R263" s="16">
        <v>250</v>
      </c>
      <c r="S263" s="16">
        <v>1072.75</v>
      </c>
      <c r="T263" s="23">
        <v>1911.18</v>
      </c>
      <c r="U263" s="23">
        <v>0</v>
      </c>
      <c r="V263" s="17">
        <f t="shared" si="11"/>
        <v>3233.9300000000003</v>
      </c>
      <c r="W263" s="22">
        <v>4572</v>
      </c>
      <c r="X263" s="22" t="s">
        <v>84</v>
      </c>
      <c r="Y263" s="24" t="s">
        <v>638</v>
      </c>
      <c r="Z263" s="22"/>
      <c r="AA263" s="22"/>
      <c r="AB263" s="22" t="s">
        <v>180</v>
      </c>
      <c r="AC263" s="56" t="s">
        <v>639</v>
      </c>
    </row>
    <row r="264" spans="1:29" ht="12.75" x14ac:dyDescent="0.2">
      <c r="A264" s="22" t="s">
        <v>46</v>
      </c>
      <c r="B264" s="56" t="s">
        <v>544</v>
      </c>
      <c r="C264" s="24">
        <v>2853218</v>
      </c>
      <c r="D264" s="22" t="s">
        <v>98</v>
      </c>
      <c r="E264" s="22" t="s">
        <v>131</v>
      </c>
      <c r="F264" s="22" t="s">
        <v>122</v>
      </c>
      <c r="G264" s="22" t="s">
        <v>286</v>
      </c>
      <c r="H264" s="22" t="s">
        <v>142</v>
      </c>
      <c r="I264" s="22" t="s">
        <v>61</v>
      </c>
      <c r="J264" s="22" t="s">
        <v>689</v>
      </c>
      <c r="K264" s="22" t="s">
        <v>690</v>
      </c>
      <c r="L264" s="15" t="s">
        <v>65</v>
      </c>
      <c r="M264" s="15" t="s">
        <v>558</v>
      </c>
      <c r="N264" s="56" t="s">
        <v>691</v>
      </c>
      <c r="O264" s="15" t="s">
        <v>692</v>
      </c>
      <c r="P264" s="22" t="s">
        <v>70</v>
      </c>
      <c r="Q264" s="23">
        <v>0</v>
      </c>
      <c r="R264" s="23">
        <v>0</v>
      </c>
      <c r="S264" s="23">
        <v>0</v>
      </c>
      <c r="T264" s="23">
        <v>0</v>
      </c>
      <c r="U264" s="73">
        <v>3000</v>
      </c>
      <c r="V264" s="17">
        <f t="shared" si="11"/>
        <v>3000</v>
      </c>
      <c r="W264" s="22">
        <v>4572</v>
      </c>
      <c r="X264" s="22" t="s">
        <v>84</v>
      </c>
      <c r="Y264" s="24" t="s">
        <v>693</v>
      </c>
      <c r="Z264" s="22" t="s">
        <v>134</v>
      </c>
      <c r="AA264" s="22" t="s">
        <v>134</v>
      </c>
      <c r="AB264" s="22" t="s">
        <v>180</v>
      </c>
      <c r="AC264" s="56" t="s">
        <v>663</v>
      </c>
    </row>
    <row r="265" spans="1:29" ht="12.75" x14ac:dyDescent="0.2">
      <c r="A265" s="22" t="s">
        <v>46</v>
      </c>
      <c r="B265" s="22" t="s">
        <v>544</v>
      </c>
      <c r="C265" s="57">
        <v>2853218</v>
      </c>
      <c r="D265" s="22" t="s">
        <v>98</v>
      </c>
      <c r="E265" s="22" t="s">
        <v>131</v>
      </c>
      <c r="F265" s="22" t="s">
        <v>122</v>
      </c>
      <c r="G265" s="22" t="s">
        <v>57</v>
      </c>
      <c r="H265" s="22" t="s">
        <v>59</v>
      </c>
      <c r="I265" s="22" t="s">
        <v>61</v>
      </c>
      <c r="J265" s="22" t="s">
        <v>729</v>
      </c>
      <c r="K265" s="22" t="s">
        <v>517</v>
      </c>
      <c r="L265" s="15" t="s">
        <v>104</v>
      </c>
      <c r="M265" s="15" t="s">
        <v>374</v>
      </c>
      <c r="N265" s="66" t="s">
        <v>730</v>
      </c>
      <c r="O265" s="15">
        <v>15</v>
      </c>
      <c r="P265" s="22" t="s">
        <v>376</v>
      </c>
      <c r="Q265" s="23">
        <v>133.07</v>
      </c>
      <c r="R265" s="23">
        <v>0</v>
      </c>
      <c r="S265" s="23">
        <v>0</v>
      </c>
      <c r="T265" s="23">
        <v>0</v>
      </c>
      <c r="U265" s="23">
        <v>0</v>
      </c>
      <c r="V265" s="17">
        <f t="shared" si="11"/>
        <v>133.07</v>
      </c>
      <c r="W265" s="22">
        <v>4572</v>
      </c>
      <c r="X265" s="22" t="s">
        <v>84</v>
      </c>
      <c r="Y265" s="24" t="s">
        <v>731</v>
      </c>
      <c r="Z265" s="22" t="s">
        <v>134</v>
      </c>
      <c r="AA265" s="22" t="s">
        <v>134</v>
      </c>
      <c r="AB265" s="22" t="s">
        <v>88</v>
      </c>
      <c r="AC265" s="56" t="s">
        <v>89</v>
      </c>
    </row>
    <row r="266" spans="1:29" s="167" customFormat="1" ht="12.75" x14ac:dyDescent="0.2">
      <c r="A266" s="160" t="s">
        <v>46</v>
      </c>
      <c r="B266" s="160" t="s">
        <v>544</v>
      </c>
      <c r="C266" s="176">
        <v>2853218</v>
      </c>
      <c r="D266" s="160" t="s">
        <v>98</v>
      </c>
      <c r="E266" s="160" t="s">
        <v>131</v>
      </c>
      <c r="F266" s="160" t="s">
        <v>122</v>
      </c>
      <c r="G266" s="160" t="s">
        <v>174</v>
      </c>
      <c r="H266" s="160" t="s">
        <v>142</v>
      </c>
      <c r="I266" s="160"/>
      <c r="J266" s="160"/>
      <c r="K266" s="160"/>
      <c r="L266" s="171" t="s">
        <v>65</v>
      </c>
      <c r="M266" s="171"/>
      <c r="N266" s="172" t="s">
        <v>778</v>
      </c>
      <c r="O266" s="171" t="s">
        <v>692</v>
      </c>
      <c r="P266" s="160" t="s">
        <v>70</v>
      </c>
      <c r="Q266" s="174">
        <v>0</v>
      </c>
      <c r="R266" s="174">
        <v>0</v>
      </c>
      <c r="S266" s="174">
        <v>0</v>
      </c>
      <c r="T266" s="174">
        <v>0</v>
      </c>
      <c r="U266" s="174">
        <v>0</v>
      </c>
      <c r="V266" s="165">
        <f t="shared" si="11"/>
        <v>0</v>
      </c>
      <c r="W266" s="160" t="s">
        <v>131</v>
      </c>
      <c r="X266" s="160" t="s">
        <v>419</v>
      </c>
      <c r="Y266" s="177" t="s">
        <v>789</v>
      </c>
      <c r="Z266" s="160"/>
      <c r="AA266" s="160" t="s">
        <v>134</v>
      </c>
      <c r="AB266" s="160" t="s">
        <v>180</v>
      </c>
      <c r="AC266" s="160" t="s">
        <v>790</v>
      </c>
    </row>
    <row r="267" spans="1:29" ht="12.75" x14ac:dyDescent="0.2">
      <c r="A267" s="22" t="s">
        <v>46</v>
      </c>
      <c r="B267" s="22" t="s">
        <v>370</v>
      </c>
      <c r="C267" s="21">
        <v>1373769</v>
      </c>
      <c r="D267" s="22" t="s">
        <v>52</v>
      </c>
      <c r="E267" s="22" t="s">
        <v>244</v>
      </c>
      <c r="F267" s="22" t="s">
        <v>100</v>
      </c>
      <c r="G267" s="22" t="s">
        <v>57</v>
      </c>
      <c r="H267" s="22" t="s">
        <v>59</v>
      </c>
      <c r="I267" s="22" t="s">
        <v>61</v>
      </c>
      <c r="J267" s="22" t="s">
        <v>366</v>
      </c>
      <c r="K267" s="22" t="s">
        <v>367</v>
      </c>
      <c r="L267" s="15" t="s">
        <v>104</v>
      </c>
      <c r="M267" s="15" t="s">
        <v>216</v>
      </c>
      <c r="N267" s="67">
        <v>42860</v>
      </c>
      <c r="O267" s="15">
        <v>8</v>
      </c>
      <c r="P267" s="22" t="s">
        <v>70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17">
        <f t="shared" si="11"/>
        <v>0</v>
      </c>
      <c r="W267" s="22" t="s">
        <v>131</v>
      </c>
      <c r="X267" s="22" t="s">
        <v>157</v>
      </c>
      <c r="Y267" s="24" t="s">
        <v>368</v>
      </c>
      <c r="Z267" s="22" t="s">
        <v>84</v>
      </c>
      <c r="AA267" s="22" t="s">
        <v>134</v>
      </c>
      <c r="AB267" s="22" t="s">
        <v>88</v>
      </c>
      <c r="AC267" s="56" t="s">
        <v>89</v>
      </c>
    </row>
    <row r="268" spans="1:29" ht="12.75" x14ac:dyDescent="0.2">
      <c r="A268" s="22" t="s">
        <v>46</v>
      </c>
      <c r="B268" s="22" t="s">
        <v>634</v>
      </c>
      <c r="C268" s="18">
        <v>1221235</v>
      </c>
      <c r="D268" s="22" t="s">
        <v>52</v>
      </c>
      <c r="E268" s="22" t="s">
        <v>623</v>
      </c>
      <c r="F268" s="22" t="s">
        <v>140</v>
      </c>
      <c r="G268" s="22" t="s">
        <v>57</v>
      </c>
      <c r="H268" s="22" t="s">
        <v>59</v>
      </c>
      <c r="I268" s="22" t="s">
        <v>61</v>
      </c>
      <c r="J268" s="22" t="s">
        <v>619</v>
      </c>
      <c r="K268" s="22" t="s">
        <v>517</v>
      </c>
      <c r="L268" s="15" t="s">
        <v>104</v>
      </c>
      <c r="M268" s="15" t="s">
        <v>230</v>
      </c>
      <c r="N268" s="67">
        <v>43007</v>
      </c>
      <c r="O268" s="15">
        <v>8</v>
      </c>
      <c r="P268" s="22" t="s">
        <v>376</v>
      </c>
      <c r="Q268" s="16">
        <v>9.31</v>
      </c>
      <c r="R268" s="23">
        <v>0</v>
      </c>
      <c r="S268" s="23">
        <v>0</v>
      </c>
      <c r="T268" s="23">
        <v>0</v>
      </c>
      <c r="U268" s="23">
        <v>0</v>
      </c>
      <c r="V268" s="17">
        <f t="shared" si="11"/>
        <v>9.31</v>
      </c>
      <c r="W268" s="22">
        <v>4572</v>
      </c>
      <c r="X268" s="22" t="s">
        <v>84</v>
      </c>
      <c r="Y268" s="24" t="s">
        <v>620</v>
      </c>
      <c r="Z268" s="22" t="s">
        <v>84</v>
      </c>
      <c r="AA268" s="22" t="s">
        <v>134</v>
      </c>
      <c r="AB268" s="22" t="s">
        <v>88</v>
      </c>
      <c r="AC268" s="26"/>
    </row>
    <row r="269" spans="1:29" ht="12.75" x14ac:dyDescent="0.2">
      <c r="A269" s="74" t="s">
        <v>46</v>
      </c>
      <c r="B269" s="74" t="s">
        <v>634</v>
      </c>
      <c r="C269" s="79">
        <v>1221235</v>
      </c>
      <c r="D269" s="74" t="s">
        <v>52</v>
      </c>
      <c r="E269" s="80" t="s">
        <v>623</v>
      </c>
      <c r="F269" s="74" t="s">
        <v>140</v>
      </c>
      <c r="G269" s="56" t="s">
        <v>57</v>
      </c>
      <c r="H269" s="56" t="s">
        <v>59</v>
      </c>
      <c r="I269" s="56" t="s">
        <v>61</v>
      </c>
      <c r="J269" s="82" t="s">
        <v>596</v>
      </c>
      <c r="K269" s="82" t="s">
        <v>506</v>
      </c>
      <c r="L269" s="90" t="s">
        <v>104</v>
      </c>
      <c r="M269" s="90" t="s">
        <v>374</v>
      </c>
      <c r="N269" s="97" t="s">
        <v>597</v>
      </c>
      <c r="O269" s="90">
        <v>16</v>
      </c>
      <c r="P269" s="82" t="s">
        <v>376</v>
      </c>
      <c r="Q269" s="111">
        <v>301.14999999999998</v>
      </c>
      <c r="R269" s="110">
        <v>0</v>
      </c>
      <c r="S269" s="110">
        <v>0</v>
      </c>
      <c r="T269" s="110">
        <v>0</v>
      </c>
      <c r="U269" s="110">
        <v>0</v>
      </c>
      <c r="V269" s="123">
        <f t="shared" si="11"/>
        <v>301.14999999999998</v>
      </c>
      <c r="W269" s="82">
        <v>4572</v>
      </c>
      <c r="X269" s="82" t="s">
        <v>84</v>
      </c>
      <c r="Y269" s="129" t="s">
        <v>598</v>
      </c>
      <c r="Z269" s="82" t="s">
        <v>134</v>
      </c>
      <c r="AA269" s="56" t="s">
        <v>134</v>
      </c>
      <c r="AB269" s="56" t="s">
        <v>180</v>
      </c>
      <c r="AC269" s="134"/>
    </row>
    <row r="270" spans="1:29" ht="12.75" x14ac:dyDescent="0.2">
      <c r="A270" s="56" t="s">
        <v>46</v>
      </c>
      <c r="B270" s="56" t="s">
        <v>290</v>
      </c>
      <c r="C270" s="21">
        <v>1635275</v>
      </c>
      <c r="D270" s="56" t="s">
        <v>98</v>
      </c>
      <c r="E270" s="56" t="s">
        <v>55</v>
      </c>
      <c r="F270" s="56" t="s">
        <v>122</v>
      </c>
      <c r="G270" s="56" t="s">
        <v>286</v>
      </c>
      <c r="H270" s="56" t="s">
        <v>190</v>
      </c>
      <c r="I270" s="56" t="s">
        <v>152</v>
      </c>
      <c r="J270" s="82" t="s">
        <v>291</v>
      </c>
      <c r="K270" s="82" t="s">
        <v>292</v>
      </c>
      <c r="L270" s="90" t="s">
        <v>65</v>
      </c>
      <c r="M270" s="90" t="s">
        <v>293</v>
      </c>
      <c r="N270" s="82" t="s">
        <v>294</v>
      </c>
      <c r="O270" s="90">
        <v>450</v>
      </c>
      <c r="P270" s="82" t="s">
        <v>70</v>
      </c>
      <c r="Q270" s="110">
        <v>0</v>
      </c>
      <c r="R270" s="110">
        <v>0</v>
      </c>
      <c r="S270" s="110">
        <v>0</v>
      </c>
      <c r="T270" s="110">
        <v>0</v>
      </c>
      <c r="U270" s="120">
        <v>1435</v>
      </c>
      <c r="V270" s="123">
        <f t="shared" ref="V270:V274" si="13">SUM(Q270:U270)</f>
        <v>1435</v>
      </c>
      <c r="W270" s="82">
        <v>4572</v>
      </c>
      <c r="X270" s="82" t="s">
        <v>84</v>
      </c>
      <c r="Y270" s="129" t="s">
        <v>295</v>
      </c>
      <c r="Z270" s="82" t="s">
        <v>134</v>
      </c>
      <c r="AA270" s="56" t="s">
        <v>134</v>
      </c>
      <c r="AB270" s="56" t="s">
        <v>180</v>
      </c>
      <c r="AC270" s="134"/>
    </row>
    <row r="271" spans="1:29" ht="12.75" x14ac:dyDescent="0.2">
      <c r="A271" s="56" t="s">
        <v>46</v>
      </c>
      <c r="B271" s="56" t="s">
        <v>290</v>
      </c>
      <c r="C271" s="18">
        <v>1635275</v>
      </c>
      <c r="D271" s="56" t="s">
        <v>98</v>
      </c>
      <c r="E271" s="56" t="s">
        <v>55</v>
      </c>
      <c r="F271" s="56" t="s">
        <v>122</v>
      </c>
      <c r="G271" s="82" t="s">
        <v>57</v>
      </c>
      <c r="H271" s="82" t="s">
        <v>59</v>
      </c>
      <c r="I271" s="82" t="s">
        <v>61</v>
      </c>
      <c r="J271" s="82" t="s">
        <v>614</v>
      </c>
      <c r="K271" s="82" t="s">
        <v>517</v>
      </c>
      <c r="L271" s="90" t="s">
        <v>104</v>
      </c>
      <c r="M271" s="90" t="s">
        <v>374</v>
      </c>
      <c r="N271" s="97" t="s">
        <v>615</v>
      </c>
      <c r="O271" s="90">
        <v>20</v>
      </c>
      <c r="P271" s="82" t="s">
        <v>376</v>
      </c>
      <c r="Q271" s="111">
        <v>118.01</v>
      </c>
      <c r="R271" s="111">
        <v>0</v>
      </c>
      <c r="S271" s="111">
        <v>0</v>
      </c>
      <c r="T271" s="111">
        <v>0</v>
      </c>
      <c r="U271" s="111">
        <v>0</v>
      </c>
      <c r="V271" s="123">
        <f t="shared" si="13"/>
        <v>118.01</v>
      </c>
      <c r="W271" s="82">
        <v>4572</v>
      </c>
      <c r="X271" s="82" t="s">
        <v>84</v>
      </c>
      <c r="Y271" s="130" t="s">
        <v>616</v>
      </c>
      <c r="Z271" s="82" t="s">
        <v>84</v>
      </c>
      <c r="AA271" s="56" t="s">
        <v>134</v>
      </c>
      <c r="AB271" s="56" t="s">
        <v>88</v>
      </c>
      <c r="AC271" s="134"/>
    </row>
    <row r="272" spans="1:29" ht="12.75" x14ac:dyDescent="0.2">
      <c r="A272" s="56" t="s">
        <v>46</v>
      </c>
      <c r="B272" s="15" t="s">
        <v>290</v>
      </c>
      <c r="C272" s="21">
        <v>1635275</v>
      </c>
      <c r="D272" s="56" t="s">
        <v>98</v>
      </c>
      <c r="E272" s="56" t="s">
        <v>55</v>
      </c>
      <c r="F272" s="56" t="s">
        <v>122</v>
      </c>
      <c r="G272" s="82" t="s">
        <v>57</v>
      </c>
      <c r="H272" s="82" t="s">
        <v>59</v>
      </c>
      <c r="I272" s="82" t="s">
        <v>61</v>
      </c>
      <c r="J272" s="82" t="s">
        <v>755</v>
      </c>
      <c r="K272" s="82" t="s">
        <v>506</v>
      </c>
      <c r="L272" s="90" t="s">
        <v>104</v>
      </c>
      <c r="M272" s="90" t="s">
        <v>199</v>
      </c>
      <c r="N272" s="98">
        <v>43061</v>
      </c>
      <c r="O272" s="90">
        <v>6</v>
      </c>
      <c r="P272" s="82" t="s">
        <v>376</v>
      </c>
      <c r="Q272" s="110">
        <v>0</v>
      </c>
      <c r="R272" s="110">
        <v>0</v>
      </c>
      <c r="S272" s="110">
        <v>84.93</v>
      </c>
      <c r="T272" s="110">
        <v>0</v>
      </c>
      <c r="U272" s="110">
        <v>0</v>
      </c>
      <c r="V272" s="123">
        <f t="shared" si="13"/>
        <v>84.93</v>
      </c>
      <c r="W272" s="82">
        <v>4572</v>
      </c>
      <c r="X272" s="82" t="s">
        <v>84</v>
      </c>
      <c r="Y272" s="129" t="s">
        <v>756</v>
      </c>
      <c r="Z272" s="82" t="s">
        <v>134</v>
      </c>
      <c r="AA272" s="56" t="s">
        <v>84</v>
      </c>
      <c r="AB272" s="56" t="s">
        <v>88</v>
      </c>
      <c r="AC272" s="134"/>
    </row>
    <row r="273" spans="1:29" ht="12.75" x14ac:dyDescent="0.2">
      <c r="A273" s="56" t="s">
        <v>46</v>
      </c>
      <c r="B273" s="56" t="s">
        <v>652</v>
      </c>
      <c r="C273" s="57">
        <v>2084739</v>
      </c>
      <c r="D273" s="56" t="s">
        <v>98</v>
      </c>
      <c r="E273" s="56" t="s">
        <v>131</v>
      </c>
      <c r="F273" s="56" t="s">
        <v>122</v>
      </c>
      <c r="G273" s="82" t="s">
        <v>57</v>
      </c>
      <c r="H273" s="82" t="s">
        <v>59</v>
      </c>
      <c r="I273" s="82" t="s">
        <v>61</v>
      </c>
      <c r="J273" s="82" t="s">
        <v>653</v>
      </c>
      <c r="K273" s="82" t="s">
        <v>654</v>
      </c>
      <c r="L273" s="90" t="s">
        <v>104</v>
      </c>
      <c r="M273" s="90" t="s">
        <v>105</v>
      </c>
      <c r="N273" s="97" t="s">
        <v>655</v>
      </c>
      <c r="O273" s="90">
        <v>16</v>
      </c>
      <c r="P273" s="82" t="s">
        <v>70</v>
      </c>
      <c r="Q273" s="110">
        <v>0</v>
      </c>
      <c r="R273" s="110">
        <v>0</v>
      </c>
      <c r="S273" s="111">
        <v>0</v>
      </c>
      <c r="T273" s="117">
        <v>0</v>
      </c>
      <c r="U273" s="121">
        <v>0</v>
      </c>
      <c r="V273" s="123">
        <f t="shared" si="13"/>
        <v>0</v>
      </c>
      <c r="W273" s="90" t="s">
        <v>131</v>
      </c>
      <c r="X273" s="82" t="s">
        <v>157</v>
      </c>
      <c r="Y273" s="129" t="s">
        <v>656</v>
      </c>
      <c r="Z273" s="82"/>
      <c r="AA273" s="56"/>
      <c r="AB273" s="56" t="s">
        <v>136</v>
      </c>
      <c r="AC273" s="82" t="s">
        <v>657</v>
      </c>
    </row>
    <row r="274" spans="1:29" ht="12.75" x14ac:dyDescent="0.2">
      <c r="A274" s="56" t="s">
        <v>46</v>
      </c>
      <c r="B274" s="15" t="s">
        <v>591</v>
      </c>
      <c r="C274" s="18">
        <v>2073104</v>
      </c>
      <c r="D274" s="56" t="s">
        <v>98</v>
      </c>
      <c r="E274" s="56" t="s">
        <v>131</v>
      </c>
      <c r="F274" s="74" t="s">
        <v>122</v>
      </c>
      <c r="G274" s="74" t="s">
        <v>57</v>
      </c>
      <c r="H274" s="56" t="s">
        <v>59</v>
      </c>
      <c r="I274" s="84" t="s">
        <v>61</v>
      </c>
      <c r="J274" s="84" t="s">
        <v>592</v>
      </c>
      <c r="K274" s="88" t="s">
        <v>593</v>
      </c>
      <c r="L274" s="75" t="s">
        <v>104</v>
      </c>
      <c r="M274" s="75" t="s">
        <v>105</v>
      </c>
      <c r="N274" s="95">
        <v>43069</v>
      </c>
      <c r="O274" s="75">
        <v>8</v>
      </c>
      <c r="P274" s="88" t="s">
        <v>70</v>
      </c>
      <c r="Q274" s="108">
        <v>0</v>
      </c>
      <c r="R274" s="113">
        <v>0</v>
      </c>
      <c r="S274" s="108">
        <v>561.63</v>
      </c>
      <c r="T274" s="115">
        <v>1153.45</v>
      </c>
      <c r="U274" s="23">
        <v>0</v>
      </c>
      <c r="V274" s="17">
        <f t="shared" si="13"/>
        <v>1715.08</v>
      </c>
      <c r="W274" s="80">
        <v>4572</v>
      </c>
      <c r="X274" s="80" t="s">
        <v>84</v>
      </c>
      <c r="Y274" s="128" t="s">
        <v>594</v>
      </c>
      <c r="Z274" s="74" t="s">
        <v>84</v>
      </c>
      <c r="AA274" s="74" t="s">
        <v>84</v>
      </c>
      <c r="AB274" s="74" t="s">
        <v>88</v>
      </c>
      <c r="AC274" s="133" t="s">
        <v>268</v>
      </c>
    </row>
    <row r="275" spans="1:29" ht="12.75" x14ac:dyDescent="0.2">
      <c r="C275" s="58"/>
      <c r="L275" s="4"/>
      <c r="M275" s="4"/>
      <c r="O275" s="4"/>
      <c r="Y275" s="7"/>
    </row>
    <row r="276" spans="1:29" ht="12.75" x14ac:dyDescent="0.2">
      <c r="C276" s="58"/>
      <c r="L276" s="4"/>
      <c r="M276" s="4"/>
      <c r="O276" s="4"/>
      <c r="Y276" s="7"/>
    </row>
    <row r="277" spans="1:29" ht="12.75" x14ac:dyDescent="0.2">
      <c r="C277" s="58"/>
      <c r="L277" s="4"/>
      <c r="M277" s="4"/>
      <c r="O277" s="4"/>
      <c r="Y277" s="7"/>
    </row>
    <row r="278" spans="1:29" ht="12.75" x14ac:dyDescent="0.2">
      <c r="C278" s="58"/>
      <c r="L278" s="4"/>
      <c r="M278" s="4"/>
      <c r="O278" s="4"/>
      <c r="Y278" s="7"/>
    </row>
    <row r="279" spans="1:29" ht="12.75" x14ac:dyDescent="0.2">
      <c r="C279" s="58"/>
      <c r="L279" s="4"/>
      <c r="M279" s="4"/>
      <c r="O279" s="4"/>
      <c r="Y279" s="7"/>
    </row>
    <row r="280" spans="1:29" ht="12.75" x14ac:dyDescent="0.2">
      <c r="C280" s="58"/>
      <c r="L280" s="4"/>
      <c r="M280" s="4"/>
      <c r="O280" s="4"/>
      <c r="Y280" s="7"/>
    </row>
    <row r="281" spans="1:29" ht="12.75" x14ac:dyDescent="0.2">
      <c r="C281" s="58"/>
      <c r="L281" s="4"/>
      <c r="M281" s="4"/>
      <c r="O281" s="4"/>
      <c r="Y281" s="7"/>
    </row>
    <row r="282" spans="1:29" ht="12.75" x14ac:dyDescent="0.2">
      <c r="C282" s="58"/>
      <c r="L282" s="4"/>
      <c r="M282" s="4"/>
      <c r="O282" s="4"/>
      <c r="Y282" s="7"/>
    </row>
    <row r="283" spans="1:29" ht="12.75" x14ac:dyDescent="0.2">
      <c r="C283" s="58"/>
      <c r="L283" s="4"/>
      <c r="M283" s="4"/>
      <c r="O283" s="4"/>
      <c r="Y283" s="7"/>
    </row>
    <row r="284" spans="1:29" ht="12.75" x14ac:dyDescent="0.2">
      <c r="C284" s="58"/>
      <c r="L284" s="4"/>
      <c r="M284" s="4"/>
      <c r="O284" s="4"/>
      <c r="Y284" s="7"/>
    </row>
    <row r="285" spans="1:29" ht="12.75" x14ac:dyDescent="0.2">
      <c r="C285" s="58"/>
      <c r="L285" s="4"/>
      <c r="M285" s="4"/>
      <c r="O285" s="4"/>
      <c r="Y285" s="7"/>
    </row>
    <row r="286" spans="1:29" ht="12.75" x14ac:dyDescent="0.2">
      <c r="C286" s="58"/>
      <c r="L286" s="4"/>
      <c r="M286" s="4"/>
      <c r="O286" s="4"/>
      <c r="Y286" s="7"/>
    </row>
    <row r="287" spans="1:29" ht="12.75" x14ac:dyDescent="0.2">
      <c r="C287" s="58"/>
      <c r="L287" s="4"/>
      <c r="M287" s="4"/>
      <c r="O287" s="4"/>
      <c r="Y287" s="7"/>
    </row>
    <row r="288" spans="1:29" ht="12.75" x14ac:dyDescent="0.2">
      <c r="C288" s="58"/>
      <c r="L288" s="4"/>
      <c r="M288" s="4"/>
      <c r="O288" s="4"/>
      <c r="Y288" s="7"/>
    </row>
    <row r="289" spans="3:25" ht="12.75" x14ac:dyDescent="0.2">
      <c r="C289" s="58"/>
      <c r="L289" s="4"/>
      <c r="M289" s="4"/>
      <c r="O289" s="4"/>
      <c r="Y289" s="7"/>
    </row>
    <row r="290" spans="3:25" ht="12.75" x14ac:dyDescent="0.2">
      <c r="C290" s="58"/>
      <c r="L290" s="4"/>
      <c r="M290" s="4"/>
      <c r="O290" s="4"/>
      <c r="Y290" s="7"/>
    </row>
    <row r="291" spans="3:25" ht="12.75" x14ac:dyDescent="0.2">
      <c r="C291" s="58"/>
      <c r="L291" s="4"/>
      <c r="M291" s="4"/>
      <c r="O291" s="4"/>
      <c r="Y291" s="7"/>
    </row>
    <row r="292" spans="3:25" ht="12.75" x14ac:dyDescent="0.2">
      <c r="C292" s="58"/>
      <c r="L292" s="4"/>
      <c r="M292" s="4"/>
      <c r="O292" s="4"/>
      <c r="Y292" s="7"/>
    </row>
    <row r="293" spans="3:25" ht="12.75" x14ac:dyDescent="0.2">
      <c r="C293" s="58"/>
      <c r="L293" s="4"/>
      <c r="M293" s="4"/>
      <c r="O293" s="4"/>
      <c r="Y293" s="7"/>
    </row>
    <row r="294" spans="3:25" ht="12.75" x14ac:dyDescent="0.2">
      <c r="C294" s="58"/>
      <c r="L294" s="4"/>
      <c r="M294" s="4"/>
      <c r="O294" s="4"/>
      <c r="Y294" s="7"/>
    </row>
    <row r="295" spans="3:25" ht="12.75" x14ac:dyDescent="0.2">
      <c r="C295" s="58"/>
      <c r="L295" s="4"/>
      <c r="M295" s="4"/>
      <c r="O295" s="4"/>
      <c r="Y295" s="7"/>
    </row>
    <row r="296" spans="3:25" ht="12.75" x14ac:dyDescent="0.2">
      <c r="C296" s="58"/>
      <c r="L296" s="4"/>
      <c r="M296" s="4"/>
      <c r="O296" s="4"/>
      <c r="Y296" s="7"/>
    </row>
    <row r="297" spans="3:25" ht="12.75" x14ac:dyDescent="0.2">
      <c r="C297" s="58"/>
      <c r="L297" s="4"/>
      <c r="M297" s="4"/>
      <c r="O297" s="4"/>
      <c r="Y297" s="7"/>
    </row>
    <row r="298" spans="3:25" ht="12.75" x14ac:dyDescent="0.2">
      <c r="C298" s="58"/>
      <c r="L298" s="4"/>
      <c r="M298" s="4"/>
      <c r="O298" s="4"/>
      <c r="Y298" s="7"/>
    </row>
    <row r="299" spans="3:25" ht="12.75" x14ac:dyDescent="0.2">
      <c r="C299" s="58"/>
      <c r="L299" s="4"/>
      <c r="M299" s="4"/>
      <c r="O299" s="4"/>
      <c r="Y299" s="7"/>
    </row>
    <row r="300" spans="3:25" ht="12.75" x14ac:dyDescent="0.2">
      <c r="C300" s="58"/>
      <c r="L300" s="4"/>
      <c r="M300" s="4"/>
      <c r="O300" s="4"/>
      <c r="Y300" s="7"/>
    </row>
    <row r="301" spans="3:25" ht="12.75" x14ac:dyDescent="0.2">
      <c r="C301" s="58"/>
      <c r="L301" s="4"/>
      <c r="M301" s="4"/>
      <c r="O301" s="4"/>
      <c r="Y301" s="7"/>
    </row>
    <row r="302" spans="3:25" ht="12.75" x14ac:dyDescent="0.2">
      <c r="C302" s="58"/>
      <c r="L302" s="4"/>
      <c r="M302" s="4"/>
      <c r="O302" s="4"/>
      <c r="Y302" s="7"/>
    </row>
    <row r="303" spans="3:25" ht="12.75" x14ac:dyDescent="0.2">
      <c r="C303" s="58"/>
      <c r="L303" s="4"/>
      <c r="M303" s="4"/>
      <c r="O303" s="4"/>
      <c r="Y303" s="7"/>
    </row>
    <row r="304" spans="3:25" ht="12.75" x14ac:dyDescent="0.2">
      <c r="C304" s="58"/>
      <c r="L304" s="4"/>
      <c r="M304" s="4"/>
      <c r="O304" s="4"/>
      <c r="Y304" s="7"/>
    </row>
    <row r="305" spans="3:25" ht="12.75" x14ac:dyDescent="0.2">
      <c r="C305" s="58"/>
      <c r="L305" s="4"/>
      <c r="M305" s="4"/>
      <c r="O305" s="4"/>
      <c r="Y305" s="7"/>
    </row>
    <row r="306" spans="3:25" ht="12.75" x14ac:dyDescent="0.2">
      <c r="C306" s="58"/>
      <c r="L306" s="4"/>
      <c r="M306" s="4"/>
      <c r="O306" s="4"/>
      <c r="Y306" s="7"/>
    </row>
    <row r="307" spans="3:25" ht="12.75" x14ac:dyDescent="0.2">
      <c r="C307" s="58"/>
      <c r="L307" s="4"/>
      <c r="M307" s="4"/>
      <c r="O307" s="4"/>
      <c r="Y307" s="7"/>
    </row>
    <row r="308" spans="3:25" ht="12.75" x14ac:dyDescent="0.2">
      <c r="C308" s="58"/>
      <c r="L308" s="4"/>
      <c r="M308" s="4"/>
      <c r="O308" s="4"/>
      <c r="Y308" s="7"/>
    </row>
    <row r="309" spans="3:25" ht="12.75" x14ac:dyDescent="0.2">
      <c r="C309" s="58"/>
      <c r="L309" s="4"/>
      <c r="M309" s="4"/>
      <c r="O309" s="4"/>
      <c r="Y309" s="7"/>
    </row>
    <row r="310" spans="3:25" ht="12.75" x14ac:dyDescent="0.2">
      <c r="C310" s="58"/>
      <c r="L310" s="4"/>
      <c r="M310" s="4"/>
      <c r="O310" s="4"/>
      <c r="Y310" s="7"/>
    </row>
    <row r="311" spans="3:25" ht="12.75" x14ac:dyDescent="0.2">
      <c r="C311" s="58"/>
      <c r="L311" s="4"/>
      <c r="M311" s="4"/>
      <c r="O311" s="4"/>
      <c r="Y311" s="7"/>
    </row>
    <row r="312" spans="3:25" ht="12.75" x14ac:dyDescent="0.2">
      <c r="C312" s="58"/>
      <c r="L312" s="4"/>
      <c r="M312" s="4"/>
      <c r="O312" s="4"/>
      <c r="Y312" s="7"/>
    </row>
    <row r="313" spans="3:25" ht="12.75" x14ac:dyDescent="0.2">
      <c r="C313" s="58"/>
      <c r="L313" s="4"/>
      <c r="M313" s="4"/>
      <c r="O313" s="4"/>
      <c r="Y313" s="7"/>
    </row>
    <row r="314" spans="3:25" ht="12.75" x14ac:dyDescent="0.2">
      <c r="C314" s="58"/>
      <c r="L314" s="4"/>
      <c r="M314" s="4"/>
      <c r="O314" s="4"/>
      <c r="Y314" s="7"/>
    </row>
    <row r="315" spans="3:25" ht="12.75" x14ac:dyDescent="0.2">
      <c r="C315" s="58"/>
      <c r="L315" s="4"/>
      <c r="M315" s="4"/>
      <c r="O315" s="4"/>
      <c r="Y315" s="7"/>
    </row>
    <row r="316" spans="3:25" ht="12.75" x14ac:dyDescent="0.2">
      <c r="C316" s="58"/>
      <c r="L316" s="4"/>
      <c r="M316" s="4"/>
      <c r="O316" s="4"/>
      <c r="Y316" s="7"/>
    </row>
    <row r="317" spans="3:25" ht="12.75" x14ac:dyDescent="0.2">
      <c r="C317" s="58"/>
      <c r="L317" s="4"/>
      <c r="M317" s="4"/>
      <c r="O317" s="4"/>
      <c r="Y317" s="7"/>
    </row>
    <row r="318" spans="3:25" ht="12.75" x14ac:dyDescent="0.2">
      <c r="C318" s="58"/>
      <c r="L318" s="4"/>
      <c r="M318" s="4"/>
      <c r="O318" s="4"/>
      <c r="Y318" s="7"/>
    </row>
    <row r="319" spans="3:25" ht="12.75" x14ac:dyDescent="0.2">
      <c r="C319" s="58"/>
      <c r="L319" s="4"/>
      <c r="M319" s="4"/>
      <c r="O319" s="4"/>
      <c r="Y319" s="7"/>
    </row>
    <row r="320" spans="3:25" ht="12.75" x14ac:dyDescent="0.2">
      <c r="C320" s="58"/>
      <c r="L320" s="4"/>
      <c r="M320" s="4"/>
      <c r="O320" s="4"/>
      <c r="Y320" s="7"/>
    </row>
    <row r="321" spans="3:25" ht="12.75" x14ac:dyDescent="0.2">
      <c r="C321" s="58"/>
      <c r="L321" s="4"/>
      <c r="M321" s="4"/>
      <c r="O321" s="4"/>
      <c r="Y321" s="7"/>
    </row>
    <row r="322" spans="3:25" ht="12.75" x14ac:dyDescent="0.2">
      <c r="C322" s="58"/>
      <c r="L322" s="4"/>
      <c r="M322" s="4"/>
      <c r="O322" s="4"/>
      <c r="Y322" s="7"/>
    </row>
    <row r="323" spans="3:25" ht="12.75" x14ac:dyDescent="0.2">
      <c r="C323" s="58"/>
      <c r="L323" s="4"/>
      <c r="M323" s="4"/>
      <c r="O323" s="4"/>
      <c r="Y323" s="7"/>
    </row>
    <row r="324" spans="3:25" ht="12.75" x14ac:dyDescent="0.2">
      <c r="C324" s="58"/>
      <c r="L324" s="4"/>
      <c r="M324" s="4"/>
      <c r="O324" s="4"/>
      <c r="Y324" s="7"/>
    </row>
    <row r="325" spans="3:25" ht="12.75" x14ac:dyDescent="0.2">
      <c r="C325" s="58"/>
      <c r="L325" s="4"/>
      <c r="M325" s="4"/>
      <c r="O325" s="4"/>
      <c r="Y325" s="7"/>
    </row>
    <row r="326" spans="3:25" ht="12.75" x14ac:dyDescent="0.2">
      <c r="C326" s="58"/>
      <c r="L326" s="4"/>
      <c r="M326" s="4"/>
      <c r="O326" s="4"/>
      <c r="Y326" s="7"/>
    </row>
    <row r="327" spans="3:25" ht="12.75" x14ac:dyDescent="0.2">
      <c r="C327" s="58"/>
      <c r="L327" s="4"/>
      <c r="M327" s="4"/>
      <c r="O327" s="4"/>
      <c r="Y327" s="7"/>
    </row>
    <row r="328" spans="3:25" ht="12.75" x14ac:dyDescent="0.2">
      <c r="C328" s="58"/>
      <c r="L328" s="4"/>
      <c r="M328" s="4"/>
      <c r="O328" s="4"/>
      <c r="Y328" s="7"/>
    </row>
    <row r="329" spans="3:25" ht="12.75" x14ac:dyDescent="0.2">
      <c r="C329" s="58"/>
      <c r="L329" s="4"/>
      <c r="M329" s="4"/>
      <c r="O329" s="4"/>
      <c r="Y329" s="7"/>
    </row>
    <row r="330" spans="3:25" ht="12.75" x14ac:dyDescent="0.2">
      <c r="C330" s="58"/>
      <c r="L330" s="4"/>
      <c r="M330" s="4"/>
      <c r="O330" s="4"/>
      <c r="Y330" s="7"/>
    </row>
    <row r="331" spans="3:25" ht="12.75" x14ac:dyDescent="0.2">
      <c r="C331" s="58"/>
      <c r="L331" s="4"/>
      <c r="M331" s="4"/>
      <c r="O331" s="4"/>
      <c r="Y331" s="7"/>
    </row>
    <row r="332" spans="3:25" ht="12.75" x14ac:dyDescent="0.2">
      <c r="C332" s="58"/>
      <c r="L332" s="4"/>
      <c r="M332" s="4"/>
      <c r="O332" s="4"/>
      <c r="Y332" s="7"/>
    </row>
    <row r="333" spans="3:25" ht="12.75" x14ac:dyDescent="0.2">
      <c r="C333" s="58"/>
      <c r="L333" s="4"/>
      <c r="M333" s="4"/>
      <c r="O333" s="4"/>
      <c r="Y333" s="7"/>
    </row>
    <row r="334" spans="3:25" ht="12.75" x14ac:dyDescent="0.2">
      <c r="C334" s="58"/>
      <c r="L334" s="4"/>
      <c r="M334" s="4"/>
      <c r="O334" s="4"/>
      <c r="Y334" s="7"/>
    </row>
    <row r="335" spans="3:25" ht="12.75" x14ac:dyDescent="0.2">
      <c r="C335" s="58"/>
      <c r="L335" s="4"/>
      <c r="M335" s="4"/>
      <c r="O335" s="4"/>
      <c r="Y335" s="7"/>
    </row>
    <row r="336" spans="3:25" ht="12.75" x14ac:dyDescent="0.2">
      <c r="C336" s="58"/>
      <c r="L336" s="4"/>
      <c r="M336" s="4"/>
      <c r="O336" s="4"/>
      <c r="Y336" s="7"/>
    </row>
    <row r="337" spans="3:25" ht="12.75" x14ac:dyDescent="0.2">
      <c r="C337" s="58"/>
      <c r="L337" s="4"/>
      <c r="M337" s="4"/>
      <c r="O337" s="4"/>
      <c r="Y337" s="7"/>
    </row>
    <row r="338" spans="3:25" ht="12.75" x14ac:dyDescent="0.2">
      <c r="C338" s="58"/>
      <c r="L338" s="4"/>
      <c r="M338" s="4"/>
      <c r="O338" s="4"/>
      <c r="Y338" s="7"/>
    </row>
    <row r="339" spans="3:25" ht="12.75" x14ac:dyDescent="0.2">
      <c r="C339" s="58"/>
      <c r="L339" s="4"/>
      <c r="M339" s="4"/>
      <c r="O339" s="4"/>
      <c r="Y339" s="7"/>
    </row>
    <row r="340" spans="3:25" ht="12.75" x14ac:dyDescent="0.2">
      <c r="C340" s="58"/>
      <c r="L340" s="4"/>
      <c r="M340" s="4"/>
      <c r="O340" s="4"/>
      <c r="Y340" s="7"/>
    </row>
    <row r="341" spans="3:25" ht="12.75" x14ac:dyDescent="0.2">
      <c r="C341" s="58"/>
      <c r="L341" s="4"/>
      <c r="M341" s="4"/>
      <c r="O341" s="4"/>
      <c r="Y341" s="7"/>
    </row>
    <row r="342" spans="3:25" ht="12.75" x14ac:dyDescent="0.2">
      <c r="C342" s="58"/>
      <c r="L342" s="4"/>
      <c r="M342" s="4"/>
      <c r="O342" s="4"/>
      <c r="Y342" s="7"/>
    </row>
    <row r="343" spans="3:25" ht="12.75" x14ac:dyDescent="0.2">
      <c r="C343" s="58"/>
      <c r="L343" s="4"/>
      <c r="M343" s="4"/>
      <c r="O343" s="4"/>
      <c r="Y343" s="7"/>
    </row>
    <row r="344" spans="3:25" ht="12.75" x14ac:dyDescent="0.2">
      <c r="C344" s="58"/>
      <c r="L344" s="4"/>
      <c r="M344" s="4"/>
      <c r="O344" s="4"/>
      <c r="Y344" s="7"/>
    </row>
    <row r="345" spans="3:25" ht="12.75" x14ac:dyDescent="0.2">
      <c r="C345" s="58"/>
      <c r="L345" s="4"/>
      <c r="M345" s="4"/>
      <c r="O345" s="4"/>
      <c r="Y345" s="7"/>
    </row>
    <row r="346" spans="3:25" ht="12.75" x14ac:dyDescent="0.2">
      <c r="C346" s="58"/>
      <c r="L346" s="4"/>
      <c r="M346" s="4"/>
      <c r="O346" s="4"/>
      <c r="Y346" s="7"/>
    </row>
    <row r="347" spans="3:25" ht="12.75" x14ac:dyDescent="0.2">
      <c r="C347" s="58"/>
      <c r="L347" s="4"/>
      <c r="M347" s="4"/>
      <c r="O347" s="4"/>
      <c r="Y347" s="7"/>
    </row>
    <row r="348" spans="3:25" ht="12.75" x14ac:dyDescent="0.2">
      <c r="C348" s="58"/>
      <c r="L348" s="4"/>
      <c r="M348" s="4"/>
      <c r="O348" s="4"/>
      <c r="Y348" s="7"/>
    </row>
    <row r="349" spans="3:25" ht="12.75" x14ac:dyDescent="0.2">
      <c r="C349" s="58"/>
      <c r="L349" s="4"/>
      <c r="M349" s="4"/>
      <c r="O349" s="4"/>
      <c r="Y349" s="7"/>
    </row>
    <row r="350" spans="3:25" ht="12.75" x14ac:dyDescent="0.2">
      <c r="C350" s="58"/>
      <c r="L350" s="4"/>
      <c r="M350" s="4"/>
      <c r="O350" s="4"/>
      <c r="Y350" s="7"/>
    </row>
    <row r="351" spans="3:25" ht="12.75" x14ac:dyDescent="0.2">
      <c r="C351" s="58"/>
      <c r="L351" s="4"/>
      <c r="M351" s="4"/>
      <c r="O351" s="4"/>
      <c r="Y351" s="7"/>
    </row>
    <row r="352" spans="3:25" ht="12.75" x14ac:dyDescent="0.2">
      <c r="C352" s="58"/>
      <c r="L352" s="4"/>
      <c r="M352" s="4"/>
      <c r="O352" s="4"/>
      <c r="Y352" s="7"/>
    </row>
    <row r="353" spans="3:25" ht="12.75" x14ac:dyDescent="0.2">
      <c r="C353" s="58"/>
      <c r="L353" s="4"/>
      <c r="M353" s="4"/>
      <c r="O353" s="4"/>
      <c r="Y353" s="7"/>
    </row>
    <row r="354" spans="3:25" ht="12.75" x14ac:dyDescent="0.2">
      <c r="C354" s="58"/>
      <c r="L354" s="4"/>
      <c r="M354" s="4"/>
      <c r="O354" s="4"/>
      <c r="Y354" s="7"/>
    </row>
    <row r="355" spans="3:25" ht="12.75" x14ac:dyDescent="0.2">
      <c r="C355" s="58"/>
      <c r="L355" s="4"/>
      <c r="M355" s="4"/>
      <c r="O355" s="4"/>
      <c r="Y355" s="7"/>
    </row>
    <row r="356" spans="3:25" ht="12.75" x14ac:dyDescent="0.2">
      <c r="C356" s="58"/>
      <c r="L356" s="4"/>
      <c r="M356" s="4"/>
      <c r="O356" s="4"/>
      <c r="Y356" s="7"/>
    </row>
    <row r="357" spans="3:25" ht="12.75" x14ac:dyDescent="0.2">
      <c r="C357" s="58"/>
      <c r="L357" s="4"/>
      <c r="M357" s="4"/>
      <c r="O357" s="4"/>
      <c r="Y357" s="7"/>
    </row>
    <row r="358" spans="3:25" ht="12.75" x14ac:dyDescent="0.2">
      <c r="C358" s="58"/>
      <c r="L358" s="4"/>
      <c r="M358" s="4"/>
      <c r="O358" s="4"/>
      <c r="Y358" s="7"/>
    </row>
    <row r="359" spans="3:25" ht="12.75" x14ac:dyDescent="0.2">
      <c r="C359" s="58"/>
      <c r="L359" s="4"/>
      <c r="M359" s="4"/>
      <c r="O359" s="4"/>
      <c r="Y359" s="7"/>
    </row>
    <row r="360" spans="3:25" ht="12.75" x14ac:dyDescent="0.2">
      <c r="C360" s="58"/>
      <c r="L360" s="4"/>
      <c r="M360" s="4"/>
      <c r="O360" s="4"/>
      <c r="Y360" s="7"/>
    </row>
    <row r="361" spans="3:25" ht="12.75" x14ac:dyDescent="0.2">
      <c r="C361" s="58"/>
      <c r="L361" s="4"/>
      <c r="M361" s="4"/>
      <c r="O361" s="4"/>
      <c r="Y361" s="7"/>
    </row>
    <row r="362" spans="3:25" ht="12.75" x14ac:dyDescent="0.2">
      <c r="C362" s="58"/>
      <c r="L362" s="4"/>
      <c r="M362" s="4"/>
      <c r="O362" s="4"/>
      <c r="Y362" s="7"/>
    </row>
    <row r="363" spans="3:25" ht="12.75" x14ac:dyDescent="0.2">
      <c r="C363" s="58"/>
      <c r="L363" s="4"/>
      <c r="M363" s="4"/>
      <c r="O363" s="4"/>
      <c r="Y363" s="7"/>
    </row>
    <row r="364" spans="3:25" ht="12.75" x14ac:dyDescent="0.2">
      <c r="C364" s="58"/>
      <c r="L364" s="4"/>
      <c r="M364" s="4"/>
      <c r="O364" s="4"/>
      <c r="Y364" s="7"/>
    </row>
    <row r="365" spans="3:25" ht="12.75" x14ac:dyDescent="0.2">
      <c r="C365" s="58"/>
      <c r="L365" s="4"/>
      <c r="M365" s="4"/>
      <c r="O365" s="4"/>
      <c r="Y365" s="7"/>
    </row>
    <row r="366" spans="3:25" ht="12.75" x14ac:dyDescent="0.2">
      <c r="C366" s="58"/>
      <c r="L366" s="4"/>
      <c r="M366" s="4"/>
      <c r="O366" s="4"/>
      <c r="Y366" s="7"/>
    </row>
    <row r="367" spans="3:25" ht="12.75" x14ac:dyDescent="0.2">
      <c r="C367" s="58"/>
      <c r="L367" s="4"/>
      <c r="M367" s="4"/>
      <c r="O367" s="4"/>
      <c r="Y367" s="7"/>
    </row>
    <row r="368" spans="3:25" ht="12.75" x14ac:dyDescent="0.2">
      <c r="C368" s="58"/>
      <c r="L368" s="4"/>
      <c r="M368" s="4"/>
      <c r="O368" s="4"/>
      <c r="Y368" s="7"/>
    </row>
    <row r="369" spans="3:25" ht="12.75" x14ac:dyDescent="0.2">
      <c r="C369" s="58"/>
      <c r="L369" s="4"/>
      <c r="M369" s="4"/>
      <c r="O369" s="4"/>
      <c r="Y369" s="7"/>
    </row>
    <row r="370" spans="3:25" ht="12.75" x14ac:dyDescent="0.2">
      <c r="C370" s="58"/>
      <c r="L370" s="4"/>
      <c r="M370" s="4"/>
      <c r="O370" s="4"/>
      <c r="Y370" s="7"/>
    </row>
    <row r="371" spans="3:25" ht="12.75" x14ac:dyDescent="0.2">
      <c r="C371" s="58"/>
      <c r="L371" s="4"/>
      <c r="M371" s="4"/>
      <c r="O371" s="4"/>
      <c r="Y371" s="7"/>
    </row>
    <row r="372" spans="3:25" ht="12.75" x14ac:dyDescent="0.2">
      <c r="C372" s="58"/>
      <c r="L372" s="4"/>
      <c r="M372" s="4"/>
      <c r="O372" s="4"/>
      <c r="Y372" s="7"/>
    </row>
    <row r="373" spans="3:25" ht="12.75" x14ac:dyDescent="0.2">
      <c r="C373" s="58"/>
      <c r="L373" s="4"/>
      <c r="M373" s="4"/>
      <c r="O373" s="4"/>
      <c r="Y373" s="7"/>
    </row>
    <row r="374" spans="3:25" ht="12.75" x14ac:dyDescent="0.2">
      <c r="C374" s="58"/>
      <c r="L374" s="4"/>
      <c r="M374" s="4"/>
      <c r="O374" s="4"/>
      <c r="Y374" s="7"/>
    </row>
    <row r="375" spans="3:25" ht="12.75" x14ac:dyDescent="0.2">
      <c r="C375" s="58"/>
      <c r="L375" s="4"/>
      <c r="M375" s="4"/>
      <c r="O375" s="4"/>
      <c r="Y375" s="7"/>
    </row>
    <row r="376" spans="3:25" ht="12.75" x14ac:dyDescent="0.2">
      <c r="C376" s="58"/>
      <c r="L376" s="4"/>
      <c r="M376" s="4"/>
      <c r="O376" s="4"/>
      <c r="Y376" s="7"/>
    </row>
    <row r="377" spans="3:25" ht="12.75" x14ac:dyDescent="0.2">
      <c r="C377" s="58"/>
      <c r="L377" s="4"/>
      <c r="M377" s="4"/>
      <c r="O377" s="4"/>
      <c r="Y377" s="7"/>
    </row>
    <row r="378" spans="3:25" ht="12.75" x14ac:dyDescent="0.2">
      <c r="C378" s="58"/>
      <c r="L378" s="4"/>
      <c r="M378" s="4"/>
      <c r="O378" s="4"/>
      <c r="Y378" s="7"/>
    </row>
    <row r="379" spans="3:25" ht="12.75" x14ac:dyDescent="0.2">
      <c r="C379" s="58"/>
      <c r="L379" s="4"/>
      <c r="M379" s="4"/>
      <c r="O379" s="4"/>
      <c r="Y379" s="7"/>
    </row>
    <row r="380" spans="3:25" ht="12.75" x14ac:dyDescent="0.2">
      <c r="C380" s="58"/>
      <c r="L380" s="4"/>
      <c r="M380" s="4"/>
      <c r="O380" s="4"/>
      <c r="Y380" s="7"/>
    </row>
    <row r="381" spans="3:25" ht="12.75" x14ac:dyDescent="0.2">
      <c r="C381" s="58"/>
      <c r="L381" s="4"/>
      <c r="M381" s="4"/>
      <c r="O381" s="4"/>
      <c r="Y381" s="7"/>
    </row>
    <row r="382" spans="3:25" ht="12.75" x14ac:dyDescent="0.2">
      <c r="C382" s="58"/>
      <c r="L382" s="4"/>
      <c r="M382" s="4"/>
      <c r="O382" s="4"/>
      <c r="Y382" s="7"/>
    </row>
    <row r="383" spans="3:25" ht="12.75" x14ac:dyDescent="0.2">
      <c r="C383" s="58"/>
      <c r="L383" s="4"/>
      <c r="M383" s="4"/>
      <c r="O383" s="4"/>
      <c r="Y383" s="7"/>
    </row>
    <row r="384" spans="3:25" ht="12.75" x14ac:dyDescent="0.2">
      <c r="C384" s="58"/>
      <c r="L384" s="4"/>
      <c r="M384" s="4"/>
      <c r="O384" s="4"/>
      <c r="Y384" s="7"/>
    </row>
    <row r="385" spans="3:25" ht="12.75" x14ac:dyDescent="0.2">
      <c r="C385" s="58"/>
      <c r="L385" s="4"/>
      <c r="M385" s="4"/>
      <c r="O385" s="4"/>
      <c r="Y385" s="7"/>
    </row>
    <row r="386" spans="3:25" ht="12.75" x14ac:dyDescent="0.2">
      <c r="C386" s="58"/>
      <c r="L386" s="4"/>
      <c r="M386" s="4"/>
      <c r="O386" s="4"/>
      <c r="Y386" s="7"/>
    </row>
    <row r="387" spans="3:25" ht="12.75" x14ac:dyDescent="0.2">
      <c r="C387" s="58"/>
      <c r="L387" s="4"/>
      <c r="M387" s="4"/>
      <c r="O387" s="4"/>
      <c r="Y387" s="7"/>
    </row>
    <row r="388" spans="3:25" ht="12.75" x14ac:dyDescent="0.2">
      <c r="C388" s="58"/>
      <c r="L388" s="4"/>
      <c r="M388" s="4"/>
      <c r="O388" s="4"/>
      <c r="Y388" s="7"/>
    </row>
    <row r="389" spans="3:25" ht="12.75" x14ac:dyDescent="0.2">
      <c r="C389" s="58"/>
      <c r="L389" s="4"/>
      <c r="M389" s="4"/>
      <c r="O389" s="4"/>
      <c r="Y389" s="7"/>
    </row>
    <row r="390" spans="3:25" ht="12.75" x14ac:dyDescent="0.2">
      <c r="C390" s="58"/>
      <c r="L390" s="4"/>
      <c r="M390" s="4"/>
      <c r="O390" s="4"/>
      <c r="Y390" s="7"/>
    </row>
    <row r="391" spans="3:25" ht="12.75" x14ac:dyDescent="0.2">
      <c r="C391" s="58"/>
      <c r="L391" s="4"/>
      <c r="M391" s="4"/>
      <c r="O391" s="4"/>
      <c r="Y391" s="7"/>
    </row>
    <row r="392" spans="3:25" ht="12.75" x14ac:dyDescent="0.2">
      <c r="C392" s="58"/>
      <c r="L392" s="4"/>
      <c r="M392" s="4"/>
      <c r="O392" s="4"/>
      <c r="Y392" s="7"/>
    </row>
    <row r="393" spans="3:25" ht="12.75" x14ac:dyDescent="0.2">
      <c r="C393" s="58"/>
      <c r="L393" s="4"/>
      <c r="M393" s="4"/>
      <c r="O393" s="4"/>
      <c r="Y393" s="7"/>
    </row>
    <row r="394" spans="3:25" ht="12.75" x14ac:dyDescent="0.2">
      <c r="C394" s="58"/>
      <c r="L394" s="4"/>
      <c r="M394" s="4"/>
      <c r="O394" s="4"/>
      <c r="Y394" s="7"/>
    </row>
    <row r="395" spans="3:25" ht="12.75" x14ac:dyDescent="0.2">
      <c r="C395" s="58"/>
      <c r="L395" s="4"/>
      <c r="M395" s="4"/>
      <c r="O395" s="4"/>
      <c r="Y395" s="7"/>
    </row>
    <row r="396" spans="3:25" ht="12.75" x14ac:dyDescent="0.2">
      <c r="C396" s="58"/>
      <c r="L396" s="4"/>
      <c r="M396" s="4"/>
      <c r="O396" s="4"/>
      <c r="Y396" s="7"/>
    </row>
    <row r="397" spans="3:25" ht="12.75" x14ac:dyDescent="0.2">
      <c r="C397" s="58"/>
      <c r="L397" s="4"/>
      <c r="M397" s="4"/>
      <c r="O397" s="4"/>
      <c r="Y397" s="7"/>
    </row>
    <row r="398" spans="3:25" ht="12.75" x14ac:dyDescent="0.2">
      <c r="C398" s="58"/>
      <c r="L398" s="4"/>
      <c r="M398" s="4"/>
      <c r="O398" s="4"/>
      <c r="Y398" s="7"/>
    </row>
    <row r="399" spans="3:25" ht="12.75" x14ac:dyDescent="0.2">
      <c r="C399" s="58"/>
      <c r="L399" s="4"/>
      <c r="M399" s="4"/>
      <c r="O399" s="4"/>
      <c r="Y399" s="7"/>
    </row>
    <row r="400" spans="3:25" ht="12.75" x14ac:dyDescent="0.2">
      <c r="C400" s="58"/>
      <c r="L400" s="4"/>
      <c r="M400" s="4"/>
      <c r="O400" s="4"/>
      <c r="Y400" s="7"/>
    </row>
    <row r="401" spans="3:25" ht="12.75" x14ac:dyDescent="0.2">
      <c r="C401" s="58"/>
      <c r="L401" s="4"/>
      <c r="M401" s="4"/>
      <c r="O401" s="4"/>
      <c r="Y401" s="7"/>
    </row>
    <row r="402" spans="3:25" ht="12.75" x14ac:dyDescent="0.2">
      <c r="C402" s="58"/>
      <c r="L402" s="4"/>
      <c r="M402" s="4"/>
      <c r="O402" s="4"/>
      <c r="Y402" s="7"/>
    </row>
    <row r="403" spans="3:25" ht="12.75" x14ac:dyDescent="0.2">
      <c r="C403" s="58"/>
      <c r="L403" s="4"/>
      <c r="M403" s="4"/>
      <c r="O403" s="4"/>
      <c r="Y403" s="7"/>
    </row>
    <row r="404" spans="3:25" ht="12.75" x14ac:dyDescent="0.2">
      <c r="C404" s="58"/>
      <c r="L404" s="4"/>
      <c r="M404" s="4"/>
      <c r="O404" s="4"/>
      <c r="Y404" s="7"/>
    </row>
    <row r="405" spans="3:25" ht="12.75" x14ac:dyDescent="0.2">
      <c r="C405" s="58"/>
      <c r="L405" s="4"/>
      <c r="M405" s="4"/>
      <c r="O405" s="4"/>
      <c r="Y405" s="7"/>
    </row>
    <row r="406" spans="3:25" ht="12.75" x14ac:dyDescent="0.2">
      <c r="C406" s="58"/>
      <c r="L406" s="4"/>
      <c r="M406" s="4"/>
      <c r="O406" s="4"/>
      <c r="Y406" s="7"/>
    </row>
    <row r="407" spans="3:25" ht="12.75" x14ac:dyDescent="0.2">
      <c r="C407" s="58"/>
      <c r="L407" s="4"/>
      <c r="M407" s="4"/>
      <c r="O407" s="4"/>
      <c r="Y407" s="7"/>
    </row>
    <row r="408" spans="3:25" ht="12.75" x14ac:dyDescent="0.2">
      <c r="C408" s="58"/>
      <c r="L408" s="4"/>
      <c r="M408" s="4"/>
      <c r="O408" s="4"/>
      <c r="Y408" s="7"/>
    </row>
    <row r="409" spans="3:25" ht="12.75" x14ac:dyDescent="0.2">
      <c r="C409" s="58"/>
      <c r="L409" s="4"/>
      <c r="M409" s="4"/>
      <c r="O409" s="4"/>
      <c r="Y409" s="7"/>
    </row>
    <row r="410" spans="3:25" ht="12.75" x14ac:dyDescent="0.2">
      <c r="C410" s="58"/>
      <c r="L410" s="4"/>
      <c r="M410" s="4"/>
      <c r="O410" s="4"/>
      <c r="Y410" s="7"/>
    </row>
    <row r="411" spans="3:25" ht="12.75" x14ac:dyDescent="0.2">
      <c r="C411" s="58"/>
      <c r="L411" s="4"/>
      <c r="M411" s="4"/>
      <c r="O411" s="4"/>
      <c r="Y411" s="7"/>
    </row>
    <row r="412" spans="3:25" ht="12.75" x14ac:dyDescent="0.2">
      <c r="C412" s="58"/>
      <c r="L412" s="4"/>
      <c r="M412" s="4"/>
      <c r="O412" s="4"/>
      <c r="Y412" s="7"/>
    </row>
    <row r="413" spans="3:25" ht="12.75" x14ac:dyDescent="0.2">
      <c r="C413" s="58"/>
      <c r="L413" s="4"/>
      <c r="M413" s="4"/>
      <c r="O413" s="4"/>
      <c r="Y413" s="7"/>
    </row>
    <row r="414" spans="3:25" ht="12.75" x14ac:dyDescent="0.2">
      <c r="C414" s="58"/>
      <c r="L414" s="4"/>
      <c r="M414" s="4"/>
      <c r="O414" s="4"/>
      <c r="Y414" s="7"/>
    </row>
    <row r="415" spans="3:25" ht="12.75" x14ac:dyDescent="0.2">
      <c r="C415" s="58"/>
      <c r="L415" s="4"/>
      <c r="M415" s="4"/>
      <c r="O415" s="4"/>
      <c r="Y415" s="7"/>
    </row>
    <row r="416" spans="3:25" ht="12.75" x14ac:dyDescent="0.2">
      <c r="C416" s="58"/>
      <c r="L416" s="4"/>
      <c r="M416" s="4"/>
      <c r="O416" s="4"/>
      <c r="Y416" s="7"/>
    </row>
    <row r="417" spans="3:25" ht="12.75" x14ac:dyDescent="0.2">
      <c r="C417" s="58"/>
      <c r="L417" s="4"/>
      <c r="M417" s="4"/>
      <c r="O417" s="4"/>
      <c r="Y417" s="7"/>
    </row>
    <row r="418" spans="3:25" ht="12.75" x14ac:dyDescent="0.2">
      <c r="C418" s="58"/>
      <c r="L418" s="4"/>
      <c r="M418" s="4"/>
      <c r="O418" s="4"/>
      <c r="Y418" s="7"/>
    </row>
    <row r="419" spans="3:25" ht="12.75" x14ac:dyDescent="0.2">
      <c r="C419" s="58"/>
      <c r="L419" s="4"/>
      <c r="M419" s="4"/>
      <c r="O419" s="4"/>
      <c r="Y419" s="7"/>
    </row>
    <row r="420" spans="3:25" ht="12.75" x14ac:dyDescent="0.2">
      <c r="C420" s="58"/>
      <c r="L420" s="4"/>
      <c r="M420" s="4"/>
      <c r="O420" s="4"/>
      <c r="Y420" s="7"/>
    </row>
    <row r="421" spans="3:25" ht="12.75" x14ac:dyDescent="0.2">
      <c r="C421" s="58"/>
      <c r="L421" s="4"/>
      <c r="M421" s="4"/>
      <c r="O421" s="4"/>
      <c r="Y421" s="7"/>
    </row>
    <row r="422" spans="3:25" ht="12.75" x14ac:dyDescent="0.2">
      <c r="C422" s="58"/>
      <c r="L422" s="4"/>
      <c r="M422" s="4"/>
      <c r="O422" s="4"/>
      <c r="Y422" s="7"/>
    </row>
    <row r="423" spans="3:25" ht="12.75" x14ac:dyDescent="0.2">
      <c r="C423" s="58"/>
      <c r="L423" s="4"/>
      <c r="M423" s="4"/>
      <c r="O423" s="4"/>
      <c r="Y423" s="7"/>
    </row>
    <row r="424" spans="3:25" ht="12.75" x14ac:dyDescent="0.2">
      <c r="C424" s="58"/>
      <c r="L424" s="4"/>
      <c r="M424" s="4"/>
      <c r="O424" s="4"/>
      <c r="Y424" s="7"/>
    </row>
    <row r="425" spans="3:25" ht="12.75" x14ac:dyDescent="0.2">
      <c r="C425" s="58"/>
      <c r="L425" s="4"/>
      <c r="M425" s="4"/>
      <c r="O425" s="4"/>
      <c r="Y425" s="7"/>
    </row>
    <row r="426" spans="3:25" ht="12.75" x14ac:dyDescent="0.2">
      <c r="C426" s="58"/>
      <c r="L426" s="4"/>
      <c r="M426" s="4"/>
      <c r="O426" s="4"/>
      <c r="Y426" s="7"/>
    </row>
    <row r="427" spans="3:25" ht="12.75" x14ac:dyDescent="0.2">
      <c r="C427" s="58"/>
      <c r="L427" s="4"/>
      <c r="M427" s="4"/>
      <c r="O427" s="4"/>
      <c r="Y427" s="7"/>
    </row>
    <row r="428" spans="3:25" ht="12.75" x14ac:dyDescent="0.2">
      <c r="C428" s="58"/>
      <c r="L428" s="4"/>
      <c r="M428" s="4"/>
      <c r="O428" s="4"/>
      <c r="Y428" s="7"/>
    </row>
    <row r="429" spans="3:25" ht="12.75" x14ac:dyDescent="0.2">
      <c r="C429" s="58"/>
      <c r="L429" s="4"/>
      <c r="M429" s="4"/>
      <c r="O429" s="4"/>
      <c r="Y429" s="7"/>
    </row>
    <row r="430" spans="3:25" ht="12.75" x14ac:dyDescent="0.2">
      <c r="C430" s="58"/>
      <c r="L430" s="4"/>
      <c r="M430" s="4"/>
      <c r="O430" s="4"/>
      <c r="Y430" s="7"/>
    </row>
    <row r="431" spans="3:25" ht="12.75" x14ac:dyDescent="0.2">
      <c r="C431" s="58"/>
      <c r="L431" s="4"/>
      <c r="M431" s="4"/>
      <c r="O431" s="4"/>
      <c r="Y431" s="7"/>
    </row>
    <row r="432" spans="3:25" ht="12.75" x14ac:dyDescent="0.2">
      <c r="C432" s="58"/>
      <c r="L432" s="4"/>
      <c r="M432" s="4"/>
      <c r="O432" s="4"/>
      <c r="Y432" s="7"/>
    </row>
    <row r="433" spans="3:25" ht="12.75" x14ac:dyDescent="0.2">
      <c r="C433" s="58"/>
      <c r="L433" s="4"/>
      <c r="M433" s="4"/>
      <c r="O433" s="4"/>
      <c r="Y433" s="7"/>
    </row>
    <row r="434" spans="3:25" ht="12.75" x14ac:dyDescent="0.2">
      <c r="C434" s="58"/>
      <c r="L434" s="4"/>
      <c r="M434" s="4"/>
      <c r="O434" s="4"/>
      <c r="Y434" s="7"/>
    </row>
    <row r="435" spans="3:25" ht="12.75" x14ac:dyDescent="0.2">
      <c r="C435" s="58"/>
      <c r="L435" s="4"/>
      <c r="M435" s="4"/>
      <c r="O435" s="4"/>
      <c r="Y435" s="7"/>
    </row>
    <row r="436" spans="3:25" ht="12.75" x14ac:dyDescent="0.2">
      <c r="C436" s="58"/>
      <c r="L436" s="4"/>
      <c r="M436" s="4"/>
      <c r="O436" s="4"/>
      <c r="Y436" s="7"/>
    </row>
    <row r="437" spans="3:25" ht="12.75" x14ac:dyDescent="0.2">
      <c r="C437" s="58"/>
      <c r="L437" s="4"/>
      <c r="M437" s="4"/>
      <c r="O437" s="4"/>
      <c r="Y437" s="7"/>
    </row>
    <row r="438" spans="3:25" ht="12.75" x14ac:dyDescent="0.2">
      <c r="C438" s="58"/>
      <c r="L438" s="4"/>
      <c r="M438" s="4"/>
      <c r="O438" s="4"/>
      <c r="Y438" s="7"/>
    </row>
    <row r="439" spans="3:25" ht="12.75" x14ac:dyDescent="0.2">
      <c r="C439" s="58"/>
      <c r="L439" s="4"/>
      <c r="M439" s="4"/>
      <c r="O439" s="4"/>
      <c r="Y439" s="7"/>
    </row>
    <row r="440" spans="3:25" ht="12.75" x14ac:dyDescent="0.2">
      <c r="C440" s="58"/>
      <c r="L440" s="4"/>
      <c r="M440" s="4"/>
      <c r="O440" s="4"/>
      <c r="Y440" s="7"/>
    </row>
    <row r="441" spans="3:25" ht="12.75" x14ac:dyDescent="0.2">
      <c r="C441" s="58"/>
      <c r="L441" s="4"/>
      <c r="M441" s="4"/>
      <c r="O441" s="4"/>
      <c r="Y441" s="7"/>
    </row>
    <row r="442" spans="3:25" ht="12.75" x14ac:dyDescent="0.2">
      <c r="C442" s="58"/>
      <c r="L442" s="4"/>
      <c r="M442" s="4"/>
      <c r="O442" s="4"/>
      <c r="Y442" s="7"/>
    </row>
    <row r="443" spans="3:25" ht="12.75" x14ac:dyDescent="0.2">
      <c r="C443" s="58"/>
      <c r="L443" s="4"/>
      <c r="M443" s="4"/>
      <c r="O443" s="4"/>
      <c r="Y443" s="7"/>
    </row>
    <row r="444" spans="3:25" ht="12.75" x14ac:dyDescent="0.2">
      <c r="C444" s="58"/>
      <c r="L444" s="4"/>
      <c r="M444" s="4"/>
      <c r="O444" s="4"/>
      <c r="Y444" s="7"/>
    </row>
    <row r="445" spans="3:25" ht="12.75" x14ac:dyDescent="0.2">
      <c r="C445" s="58"/>
      <c r="L445" s="4"/>
      <c r="M445" s="4"/>
      <c r="O445" s="4"/>
      <c r="Y445" s="7"/>
    </row>
    <row r="446" spans="3:25" ht="12.75" x14ac:dyDescent="0.2">
      <c r="C446" s="58"/>
      <c r="L446" s="4"/>
      <c r="M446" s="4"/>
      <c r="O446" s="4"/>
      <c r="Y446" s="7"/>
    </row>
    <row r="447" spans="3:25" ht="12.75" x14ac:dyDescent="0.2">
      <c r="C447" s="58"/>
      <c r="L447" s="4"/>
      <c r="M447" s="4"/>
      <c r="O447" s="4"/>
      <c r="Y447" s="7"/>
    </row>
    <row r="448" spans="3:25" ht="12.75" x14ac:dyDescent="0.2">
      <c r="C448" s="58"/>
      <c r="L448" s="4"/>
      <c r="M448" s="4"/>
      <c r="O448" s="4"/>
      <c r="Y448" s="7"/>
    </row>
    <row r="449" spans="3:25" ht="12.75" x14ac:dyDescent="0.2">
      <c r="C449" s="58"/>
      <c r="L449" s="4"/>
      <c r="M449" s="4"/>
      <c r="O449" s="4"/>
      <c r="Y449" s="7"/>
    </row>
    <row r="450" spans="3:25" ht="12.75" x14ac:dyDescent="0.2">
      <c r="C450" s="58"/>
      <c r="L450" s="4"/>
      <c r="M450" s="4"/>
      <c r="O450" s="4"/>
      <c r="Y450" s="7"/>
    </row>
    <row r="451" spans="3:25" ht="12.75" x14ac:dyDescent="0.2">
      <c r="C451" s="58"/>
      <c r="L451" s="4"/>
      <c r="M451" s="4"/>
      <c r="O451" s="4"/>
      <c r="Y451" s="7"/>
    </row>
    <row r="452" spans="3:25" ht="12.75" x14ac:dyDescent="0.2">
      <c r="C452" s="58"/>
      <c r="L452" s="4"/>
      <c r="M452" s="4"/>
      <c r="O452" s="4"/>
      <c r="Y452" s="7"/>
    </row>
    <row r="453" spans="3:25" ht="12.75" x14ac:dyDescent="0.2">
      <c r="C453" s="58"/>
      <c r="L453" s="4"/>
      <c r="M453" s="4"/>
      <c r="O453" s="4"/>
      <c r="Y453" s="7"/>
    </row>
    <row r="454" spans="3:25" ht="12.75" x14ac:dyDescent="0.2">
      <c r="C454" s="58"/>
      <c r="L454" s="4"/>
      <c r="M454" s="4"/>
      <c r="O454" s="4"/>
      <c r="Y454" s="7"/>
    </row>
    <row r="455" spans="3:25" ht="12.75" x14ac:dyDescent="0.2">
      <c r="C455" s="58"/>
      <c r="L455" s="4"/>
      <c r="M455" s="4"/>
      <c r="O455" s="4"/>
      <c r="Y455" s="7"/>
    </row>
    <row r="456" spans="3:25" ht="12.75" x14ac:dyDescent="0.2">
      <c r="C456" s="58"/>
      <c r="L456" s="4"/>
      <c r="M456" s="4"/>
      <c r="O456" s="4"/>
      <c r="Y456" s="7"/>
    </row>
    <row r="457" spans="3:25" ht="12.75" x14ac:dyDescent="0.2">
      <c r="C457" s="58"/>
      <c r="L457" s="4"/>
      <c r="M457" s="4"/>
      <c r="O457" s="4"/>
      <c r="Y457" s="7"/>
    </row>
    <row r="458" spans="3:25" ht="12.75" x14ac:dyDescent="0.2">
      <c r="C458" s="58"/>
      <c r="L458" s="4"/>
      <c r="M458" s="4"/>
      <c r="O458" s="4"/>
      <c r="Y458" s="7"/>
    </row>
    <row r="459" spans="3:25" ht="12.75" x14ac:dyDescent="0.2">
      <c r="C459" s="58"/>
      <c r="L459" s="4"/>
      <c r="M459" s="4"/>
      <c r="O459" s="4"/>
      <c r="Y459" s="7"/>
    </row>
    <row r="460" spans="3:25" ht="12.75" x14ac:dyDescent="0.2">
      <c r="C460" s="58"/>
      <c r="L460" s="4"/>
      <c r="M460" s="4"/>
      <c r="O460" s="4"/>
      <c r="Y460" s="7"/>
    </row>
    <row r="461" spans="3:25" ht="12.75" x14ac:dyDescent="0.2">
      <c r="C461" s="58"/>
      <c r="L461" s="4"/>
      <c r="M461" s="4"/>
      <c r="O461" s="4"/>
      <c r="Y461" s="7"/>
    </row>
    <row r="462" spans="3:25" ht="12.75" x14ac:dyDescent="0.2">
      <c r="C462" s="58"/>
      <c r="L462" s="4"/>
      <c r="M462" s="4"/>
      <c r="O462" s="4"/>
      <c r="Y462" s="7"/>
    </row>
    <row r="463" spans="3:25" ht="12.75" x14ac:dyDescent="0.2">
      <c r="C463" s="58"/>
      <c r="L463" s="4"/>
      <c r="M463" s="4"/>
      <c r="O463" s="4"/>
      <c r="Y463" s="7"/>
    </row>
    <row r="464" spans="3:25" ht="12.75" x14ac:dyDescent="0.2">
      <c r="C464" s="58"/>
      <c r="L464" s="4"/>
      <c r="M464" s="4"/>
      <c r="O464" s="4"/>
      <c r="Y464" s="7"/>
    </row>
    <row r="465" spans="3:25" ht="12.75" x14ac:dyDescent="0.2">
      <c r="C465" s="58"/>
      <c r="L465" s="4"/>
      <c r="M465" s="4"/>
      <c r="O465" s="4"/>
      <c r="Y465" s="7"/>
    </row>
    <row r="466" spans="3:25" ht="12.75" x14ac:dyDescent="0.2">
      <c r="C466" s="58"/>
      <c r="L466" s="4"/>
      <c r="M466" s="4"/>
      <c r="O466" s="4"/>
      <c r="Y466" s="7"/>
    </row>
    <row r="467" spans="3:25" ht="12.75" x14ac:dyDescent="0.2">
      <c r="C467" s="58"/>
      <c r="L467" s="4"/>
      <c r="M467" s="4"/>
      <c r="O467" s="4"/>
      <c r="Y467" s="7"/>
    </row>
    <row r="468" spans="3:25" ht="12.75" x14ac:dyDescent="0.2">
      <c r="C468" s="58"/>
      <c r="L468" s="4"/>
      <c r="M468" s="4"/>
      <c r="O468" s="4"/>
      <c r="Y468" s="7"/>
    </row>
    <row r="469" spans="3:25" ht="12.75" x14ac:dyDescent="0.2">
      <c r="C469" s="58"/>
      <c r="L469" s="4"/>
      <c r="M469" s="4"/>
      <c r="O469" s="4"/>
      <c r="Y469" s="7"/>
    </row>
    <row r="470" spans="3:25" ht="12.75" x14ac:dyDescent="0.2">
      <c r="C470" s="58"/>
      <c r="L470" s="4"/>
      <c r="M470" s="4"/>
      <c r="O470" s="4"/>
      <c r="Y470" s="7"/>
    </row>
    <row r="471" spans="3:25" ht="12.75" x14ac:dyDescent="0.2">
      <c r="C471" s="58"/>
      <c r="L471" s="4"/>
      <c r="M471" s="4"/>
      <c r="O471" s="4"/>
      <c r="Y471" s="7"/>
    </row>
    <row r="472" spans="3:25" ht="12.75" x14ac:dyDescent="0.2">
      <c r="C472" s="58"/>
      <c r="L472" s="4"/>
      <c r="M472" s="4"/>
      <c r="O472" s="4"/>
      <c r="Y472" s="7"/>
    </row>
    <row r="473" spans="3:25" ht="12.75" x14ac:dyDescent="0.2">
      <c r="C473" s="58"/>
      <c r="L473" s="4"/>
      <c r="M473" s="4"/>
      <c r="O473" s="4"/>
      <c r="Y473" s="7"/>
    </row>
    <row r="474" spans="3:25" ht="12.75" x14ac:dyDescent="0.2">
      <c r="C474" s="58"/>
      <c r="L474" s="4"/>
      <c r="M474" s="4"/>
      <c r="O474" s="4"/>
      <c r="Y474" s="7"/>
    </row>
    <row r="475" spans="3:25" ht="12.75" x14ac:dyDescent="0.2">
      <c r="C475" s="58"/>
      <c r="L475" s="4"/>
      <c r="M475" s="4"/>
      <c r="O475" s="4"/>
      <c r="Y475" s="7"/>
    </row>
    <row r="476" spans="3:25" ht="12.75" x14ac:dyDescent="0.2">
      <c r="C476" s="58"/>
      <c r="L476" s="4"/>
      <c r="M476" s="4"/>
      <c r="O476" s="4"/>
      <c r="Y476" s="7"/>
    </row>
    <row r="477" spans="3:25" ht="12.75" x14ac:dyDescent="0.2">
      <c r="C477" s="58"/>
      <c r="L477" s="4"/>
      <c r="M477" s="4"/>
      <c r="O477" s="4"/>
      <c r="Y477" s="7"/>
    </row>
    <row r="478" spans="3:25" ht="12.75" x14ac:dyDescent="0.2">
      <c r="C478" s="58"/>
      <c r="L478" s="4"/>
      <c r="M478" s="4"/>
      <c r="O478" s="4"/>
      <c r="Y478" s="7"/>
    </row>
    <row r="479" spans="3:25" ht="12.75" x14ac:dyDescent="0.2">
      <c r="C479" s="58"/>
      <c r="L479" s="4"/>
      <c r="M479" s="4"/>
      <c r="O479" s="4"/>
      <c r="Y479" s="7"/>
    </row>
    <row r="480" spans="3:25" ht="12.75" x14ac:dyDescent="0.2">
      <c r="C480" s="58"/>
      <c r="L480" s="4"/>
      <c r="M480" s="4"/>
      <c r="O480" s="4"/>
      <c r="Y480" s="7"/>
    </row>
    <row r="481" spans="3:25" ht="12.75" x14ac:dyDescent="0.2">
      <c r="C481" s="58"/>
      <c r="L481" s="4"/>
      <c r="M481" s="4"/>
      <c r="O481" s="4"/>
      <c r="Y481" s="7"/>
    </row>
    <row r="482" spans="3:25" ht="12.75" x14ac:dyDescent="0.2">
      <c r="C482" s="58"/>
      <c r="L482" s="4"/>
      <c r="M482" s="4"/>
      <c r="O482" s="4"/>
      <c r="Y482" s="7"/>
    </row>
    <row r="483" spans="3:25" ht="12.75" x14ac:dyDescent="0.2">
      <c r="C483" s="58"/>
      <c r="L483" s="4"/>
      <c r="M483" s="4"/>
      <c r="O483" s="4"/>
      <c r="Y483" s="7"/>
    </row>
    <row r="484" spans="3:25" ht="12.75" x14ac:dyDescent="0.2">
      <c r="C484" s="58"/>
      <c r="L484" s="4"/>
      <c r="M484" s="4"/>
      <c r="O484" s="4"/>
      <c r="Y484" s="7"/>
    </row>
    <row r="485" spans="3:25" ht="12.75" x14ac:dyDescent="0.2">
      <c r="C485" s="58"/>
      <c r="L485" s="4"/>
      <c r="M485" s="4"/>
      <c r="O485" s="4"/>
      <c r="Y485" s="7"/>
    </row>
    <row r="486" spans="3:25" ht="12.75" x14ac:dyDescent="0.2">
      <c r="C486" s="58"/>
      <c r="L486" s="4"/>
      <c r="M486" s="4"/>
      <c r="O486" s="4"/>
      <c r="Y486" s="7"/>
    </row>
    <row r="487" spans="3:25" ht="12.75" x14ac:dyDescent="0.2">
      <c r="C487" s="58"/>
      <c r="L487" s="4"/>
      <c r="M487" s="4"/>
      <c r="O487" s="4"/>
      <c r="Y487" s="7"/>
    </row>
    <row r="488" spans="3:25" ht="12.75" x14ac:dyDescent="0.2">
      <c r="C488" s="58"/>
      <c r="L488" s="4"/>
      <c r="M488" s="4"/>
      <c r="O488" s="4"/>
      <c r="Y488" s="7"/>
    </row>
    <row r="489" spans="3:25" ht="12.75" x14ac:dyDescent="0.2">
      <c r="C489" s="58"/>
      <c r="L489" s="4"/>
      <c r="M489" s="4"/>
      <c r="O489" s="4"/>
      <c r="Y489" s="7"/>
    </row>
    <row r="490" spans="3:25" ht="12.75" x14ac:dyDescent="0.2">
      <c r="C490" s="58"/>
      <c r="L490" s="4"/>
      <c r="M490" s="4"/>
      <c r="O490" s="4"/>
      <c r="Y490" s="7"/>
    </row>
    <row r="491" spans="3:25" ht="12.75" x14ac:dyDescent="0.2">
      <c r="C491" s="58"/>
      <c r="L491" s="4"/>
      <c r="M491" s="4"/>
      <c r="O491" s="4"/>
      <c r="Y491" s="7"/>
    </row>
    <row r="492" spans="3:25" ht="12.75" x14ac:dyDescent="0.2">
      <c r="C492" s="58"/>
      <c r="L492" s="4"/>
      <c r="M492" s="4"/>
      <c r="O492" s="4"/>
      <c r="Y492" s="7"/>
    </row>
    <row r="493" spans="3:25" ht="12.75" x14ac:dyDescent="0.2">
      <c r="C493" s="58"/>
      <c r="L493" s="4"/>
      <c r="M493" s="4"/>
      <c r="O493" s="4"/>
      <c r="Y493" s="7"/>
    </row>
    <row r="494" spans="3:25" ht="12.75" x14ac:dyDescent="0.2">
      <c r="C494" s="58"/>
      <c r="L494" s="4"/>
      <c r="M494" s="4"/>
      <c r="O494" s="4"/>
      <c r="Y494" s="7"/>
    </row>
    <row r="495" spans="3:25" ht="12.75" x14ac:dyDescent="0.2">
      <c r="C495" s="58"/>
      <c r="L495" s="4"/>
      <c r="M495" s="4"/>
      <c r="O495" s="4"/>
      <c r="Y495" s="7"/>
    </row>
    <row r="496" spans="3:25" ht="12.75" x14ac:dyDescent="0.2">
      <c r="C496" s="58"/>
      <c r="L496" s="4"/>
      <c r="M496" s="4"/>
      <c r="O496" s="4"/>
      <c r="Y496" s="7"/>
    </row>
    <row r="497" spans="3:25" ht="12.75" x14ac:dyDescent="0.2">
      <c r="C497" s="58"/>
      <c r="L497" s="4"/>
      <c r="M497" s="4"/>
      <c r="O497" s="4"/>
      <c r="Y497" s="7"/>
    </row>
    <row r="498" spans="3:25" ht="12.75" x14ac:dyDescent="0.2">
      <c r="C498" s="58"/>
      <c r="L498" s="4"/>
      <c r="M498" s="4"/>
      <c r="O498" s="4"/>
      <c r="Y498" s="7"/>
    </row>
    <row r="499" spans="3:25" ht="12.75" x14ac:dyDescent="0.2">
      <c r="C499" s="58"/>
      <c r="L499" s="4"/>
      <c r="M499" s="4"/>
      <c r="O499" s="4"/>
      <c r="Y499" s="7"/>
    </row>
    <row r="500" spans="3:25" ht="12.75" x14ac:dyDescent="0.2">
      <c r="C500" s="58"/>
      <c r="L500" s="4"/>
      <c r="M500" s="4"/>
      <c r="O500" s="4"/>
      <c r="Y500" s="7"/>
    </row>
    <row r="501" spans="3:25" ht="12.75" x14ac:dyDescent="0.2">
      <c r="C501" s="58"/>
      <c r="L501" s="4"/>
      <c r="M501" s="4"/>
      <c r="O501" s="4"/>
      <c r="Y501" s="7"/>
    </row>
    <row r="502" spans="3:25" ht="12.75" x14ac:dyDescent="0.2">
      <c r="C502" s="58"/>
      <c r="L502" s="4"/>
      <c r="M502" s="4"/>
      <c r="O502" s="4"/>
      <c r="Y502" s="7"/>
    </row>
    <row r="503" spans="3:25" ht="12.75" x14ac:dyDescent="0.2">
      <c r="C503" s="58"/>
      <c r="L503" s="4"/>
      <c r="M503" s="4"/>
      <c r="O503" s="4"/>
      <c r="Y503" s="7"/>
    </row>
    <row r="504" spans="3:25" ht="12.75" x14ac:dyDescent="0.2">
      <c r="C504" s="58"/>
      <c r="L504" s="4"/>
      <c r="M504" s="4"/>
      <c r="O504" s="4"/>
      <c r="Y504" s="7"/>
    </row>
    <row r="505" spans="3:25" ht="12.75" x14ac:dyDescent="0.2">
      <c r="C505" s="58"/>
      <c r="L505" s="4"/>
      <c r="M505" s="4"/>
      <c r="O505" s="4"/>
      <c r="Y505" s="7"/>
    </row>
    <row r="506" spans="3:25" ht="12.75" x14ac:dyDescent="0.2">
      <c r="C506" s="58"/>
      <c r="L506" s="4"/>
      <c r="M506" s="4"/>
      <c r="O506" s="4"/>
      <c r="Y506" s="7"/>
    </row>
    <row r="507" spans="3:25" ht="12.75" x14ac:dyDescent="0.2">
      <c r="C507" s="58"/>
      <c r="L507" s="4"/>
      <c r="M507" s="4"/>
      <c r="O507" s="4"/>
      <c r="Y507" s="7"/>
    </row>
    <row r="508" spans="3:25" ht="12.75" x14ac:dyDescent="0.2">
      <c r="C508" s="58"/>
      <c r="L508" s="4"/>
      <c r="M508" s="4"/>
      <c r="O508" s="4"/>
      <c r="Y508" s="7"/>
    </row>
    <row r="509" spans="3:25" ht="12.75" x14ac:dyDescent="0.2">
      <c r="C509" s="58"/>
      <c r="L509" s="4"/>
      <c r="M509" s="4"/>
      <c r="O509" s="4"/>
      <c r="Y509" s="7"/>
    </row>
    <row r="510" spans="3:25" ht="12.75" x14ac:dyDescent="0.2">
      <c r="C510" s="58"/>
      <c r="L510" s="4"/>
      <c r="M510" s="4"/>
      <c r="O510" s="4"/>
      <c r="Y510" s="7"/>
    </row>
    <row r="511" spans="3:25" ht="12.75" x14ac:dyDescent="0.2">
      <c r="C511" s="58"/>
      <c r="L511" s="4"/>
      <c r="M511" s="4"/>
      <c r="O511" s="4"/>
      <c r="Y511" s="7"/>
    </row>
    <row r="512" spans="3:25" ht="12.75" x14ac:dyDescent="0.2">
      <c r="C512" s="58"/>
      <c r="L512" s="4"/>
      <c r="M512" s="4"/>
      <c r="O512" s="4"/>
      <c r="Y512" s="7"/>
    </row>
    <row r="513" spans="3:25" ht="12.75" x14ac:dyDescent="0.2">
      <c r="C513" s="58"/>
      <c r="L513" s="4"/>
      <c r="M513" s="4"/>
      <c r="O513" s="4"/>
      <c r="Y513" s="7"/>
    </row>
    <row r="514" spans="3:25" ht="12.75" x14ac:dyDescent="0.2">
      <c r="C514" s="58"/>
      <c r="L514" s="4"/>
      <c r="M514" s="4"/>
      <c r="O514" s="4"/>
      <c r="Y514" s="7"/>
    </row>
    <row r="515" spans="3:25" ht="12.75" x14ac:dyDescent="0.2">
      <c r="C515" s="58"/>
      <c r="L515" s="4"/>
      <c r="M515" s="4"/>
      <c r="O515" s="4"/>
      <c r="Y515" s="7"/>
    </row>
    <row r="516" spans="3:25" ht="12.75" x14ac:dyDescent="0.2">
      <c r="C516" s="58"/>
      <c r="L516" s="4"/>
      <c r="M516" s="4"/>
      <c r="O516" s="4"/>
      <c r="Y516" s="7"/>
    </row>
    <row r="517" spans="3:25" ht="12.75" x14ac:dyDescent="0.2">
      <c r="C517" s="58"/>
      <c r="L517" s="4"/>
      <c r="M517" s="4"/>
      <c r="O517" s="4"/>
      <c r="Y517" s="7"/>
    </row>
    <row r="518" spans="3:25" ht="12.75" x14ac:dyDescent="0.2">
      <c r="C518" s="58"/>
      <c r="L518" s="4"/>
      <c r="M518" s="4"/>
      <c r="O518" s="4"/>
      <c r="Y518" s="7"/>
    </row>
    <row r="519" spans="3:25" ht="12.75" x14ac:dyDescent="0.2">
      <c r="C519" s="58"/>
      <c r="L519" s="4"/>
      <c r="M519" s="4"/>
      <c r="O519" s="4"/>
      <c r="Y519" s="7"/>
    </row>
    <row r="520" spans="3:25" ht="12.75" x14ac:dyDescent="0.2">
      <c r="C520" s="58"/>
      <c r="L520" s="4"/>
      <c r="M520" s="4"/>
      <c r="O520" s="4"/>
      <c r="Y520" s="7"/>
    </row>
    <row r="521" spans="3:25" ht="12.75" x14ac:dyDescent="0.2">
      <c r="C521" s="58"/>
      <c r="L521" s="4"/>
      <c r="M521" s="4"/>
      <c r="O521" s="4"/>
      <c r="Y521" s="7"/>
    </row>
    <row r="522" spans="3:25" ht="12.75" x14ac:dyDescent="0.2">
      <c r="C522" s="58"/>
      <c r="L522" s="4"/>
      <c r="M522" s="4"/>
      <c r="O522" s="4"/>
      <c r="Y522" s="7"/>
    </row>
    <row r="523" spans="3:25" ht="12.75" x14ac:dyDescent="0.2">
      <c r="C523" s="58"/>
      <c r="L523" s="4"/>
      <c r="M523" s="4"/>
      <c r="O523" s="4"/>
      <c r="Y523" s="7"/>
    </row>
    <row r="524" spans="3:25" ht="12.75" x14ac:dyDescent="0.2">
      <c r="C524" s="58"/>
      <c r="L524" s="4"/>
      <c r="M524" s="4"/>
      <c r="O524" s="4"/>
      <c r="Y524" s="7"/>
    </row>
    <row r="525" spans="3:25" ht="12.75" x14ac:dyDescent="0.2">
      <c r="C525" s="58"/>
      <c r="L525" s="4"/>
      <c r="M525" s="4"/>
      <c r="O525" s="4"/>
      <c r="Y525" s="7"/>
    </row>
    <row r="526" spans="3:25" ht="12.75" x14ac:dyDescent="0.2">
      <c r="C526" s="58"/>
      <c r="L526" s="4"/>
      <c r="M526" s="4"/>
      <c r="O526" s="4"/>
      <c r="Y526" s="7"/>
    </row>
    <row r="527" spans="3:25" ht="12.75" x14ac:dyDescent="0.2">
      <c r="C527" s="58"/>
      <c r="L527" s="4"/>
      <c r="M527" s="4"/>
      <c r="O527" s="4"/>
      <c r="Y527" s="7"/>
    </row>
    <row r="528" spans="3:25" ht="12.75" x14ac:dyDescent="0.2">
      <c r="C528" s="58"/>
      <c r="L528" s="4"/>
      <c r="M528" s="4"/>
      <c r="O528" s="4"/>
      <c r="Y528" s="7"/>
    </row>
    <row r="529" spans="3:25" ht="12.75" x14ac:dyDescent="0.2">
      <c r="C529" s="58"/>
      <c r="L529" s="4"/>
      <c r="M529" s="4"/>
      <c r="O529" s="4"/>
      <c r="Y529" s="7"/>
    </row>
    <row r="530" spans="3:25" ht="12.75" x14ac:dyDescent="0.2">
      <c r="C530" s="58"/>
      <c r="L530" s="4"/>
      <c r="M530" s="4"/>
      <c r="O530" s="4"/>
      <c r="Y530" s="7"/>
    </row>
    <row r="531" spans="3:25" ht="12.75" x14ac:dyDescent="0.2">
      <c r="C531" s="58"/>
      <c r="L531" s="4"/>
      <c r="M531" s="4"/>
      <c r="O531" s="4"/>
      <c r="Y531" s="7"/>
    </row>
    <row r="532" spans="3:25" ht="12.75" x14ac:dyDescent="0.2">
      <c r="C532" s="58"/>
      <c r="L532" s="4"/>
      <c r="M532" s="4"/>
      <c r="O532" s="4"/>
      <c r="Y532" s="7"/>
    </row>
    <row r="533" spans="3:25" ht="12.75" x14ac:dyDescent="0.2">
      <c r="C533" s="58"/>
      <c r="L533" s="4"/>
      <c r="M533" s="4"/>
      <c r="O533" s="4"/>
      <c r="Y533" s="7"/>
    </row>
    <row r="534" spans="3:25" ht="12.75" x14ac:dyDescent="0.2">
      <c r="C534" s="58"/>
      <c r="L534" s="4"/>
      <c r="M534" s="4"/>
      <c r="O534" s="4"/>
      <c r="Y534" s="7"/>
    </row>
    <row r="535" spans="3:25" ht="12.75" x14ac:dyDescent="0.2">
      <c r="C535" s="58"/>
      <c r="L535" s="4"/>
      <c r="M535" s="4"/>
      <c r="O535" s="4"/>
      <c r="Y535" s="7"/>
    </row>
    <row r="536" spans="3:25" ht="12.75" x14ac:dyDescent="0.2">
      <c r="C536" s="58"/>
      <c r="L536" s="4"/>
      <c r="M536" s="4"/>
      <c r="O536" s="4"/>
      <c r="Y536" s="7"/>
    </row>
    <row r="537" spans="3:25" ht="12.75" x14ac:dyDescent="0.2">
      <c r="C537" s="58"/>
      <c r="L537" s="4"/>
      <c r="M537" s="4"/>
      <c r="O537" s="4"/>
      <c r="Y537" s="7"/>
    </row>
    <row r="538" spans="3:25" ht="12.75" x14ac:dyDescent="0.2">
      <c r="C538" s="58"/>
      <c r="L538" s="4"/>
      <c r="M538" s="4"/>
      <c r="O538" s="4"/>
      <c r="Y538" s="7"/>
    </row>
    <row r="539" spans="3:25" ht="12.75" x14ac:dyDescent="0.2">
      <c r="C539" s="58"/>
      <c r="L539" s="4"/>
      <c r="M539" s="4"/>
      <c r="O539" s="4"/>
      <c r="Y539" s="7"/>
    </row>
    <row r="540" spans="3:25" ht="12.75" x14ac:dyDescent="0.2">
      <c r="C540" s="58"/>
      <c r="L540" s="4"/>
      <c r="M540" s="4"/>
      <c r="O540" s="4"/>
      <c r="Y540" s="7"/>
    </row>
    <row r="541" spans="3:25" ht="12.75" x14ac:dyDescent="0.2">
      <c r="C541" s="58"/>
      <c r="L541" s="4"/>
      <c r="M541" s="4"/>
      <c r="O541" s="4"/>
      <c r="Y541" s="7"/>
    </row>
    <row r="542" spans="3:25" ht="12.75" x14ac:dyDescent="0.2">
      <c r="C542" s="58"/>
      <c r="L542" s="4"/>
      <c r="M542" s="4"/>
      <c r="O542" s="4"/>
      <c r="Y542" s="7"/>
    </row>
    <row r="543" spans="3:25" ht="12.75" x14ac:dyDescent="0.2">
      <c r="C543" s="58"/>
      <c r="L543" s="4"/>
      <c r="M543" s="4"/>
      <c r="O543" s="4"/>
      <c r="Y543" s="7"/>
    </row>
    <row r="544" spans="3:25" ht="12.75" x14ac:dyDescent="0.2">
      <c r="C544" s="58"/>
      <c r="L544" s="4"/>
      <c r="M544" s="4"/>
      <c r="O544" s="4"/>
      <c r="Y544" s="7"/>
    </row>
    <row r="545" spans="3:25" ht="12.75" x14ac:dyDescent="0.2">
      <c r="C545" s="58"/>
      <c r="L545" s="4"/>
      <c r="M545" s="4"/>
      <c r="O545" s="4"/>
      <c r="Y545" s="7"/>
    </row>
    <row r="546" spans="3:25" ht="12.75" x14ac:dyDescent="0.2">
      <c r="C546" s="58"/>
      <c r="L546" s="4"/>
      <c r="M546" s="4"/>
      <c r="O546" s="4"/>
      <c r="Y546" s="7"/>
    </row>
    <row r="547" spans="3:25" ht="12.75" x14ac:dyDescent="0.2">
      <c r="C547" s="58"/>
      <c r="L547" s="4"/>
      <c r="M547" s="4"/>
      <c r="O547" s="4"/>
      <c r="Y547" s="7"/>
    </row>
    <row r="548" spans="3:25" ht="12.75" x14ac:dyDescent="0.2">
      <c r="C548" s="58"/>
      <c r="L548" s="4"/>
      <c r="M548" s="4"/>
      <c r="O548" s="4"/>
      <c r="Y548" s="7"/>
    </row>
    <row r="549" spans="3:25" ht="12.75" x14ac:dyDescent="0.2">
      <c r="C549" s="58"/>
      <c r="L549" s="4"/>
      <c r="M549" s="4"/>
      <c r="O549" s="4"/>
      <c r="Y549" s="7"/>
    </row>
    <row r="550" spans="3:25" ht="12.75" x14ac:dyDescent="0.2">
      <c r="C550" s="58"/>
      <c r="L550" s="4"/>
      <c r="M550" s="4"/>
      <c r="O550" s="4"/>
      <c r="Y550" s="7"/>
    </row>
    <row r="551" spans="3:25" ht="12.75" x14ac:dyDescent="0.2">
      <c r="C551" s="58"/>
      <c r="L551" s="4"/>
      <c r="M551" s="4"/>
      <c r="O551" s="4"/>
      <c r="Y551" s="7"/>
    </row>
    <row r="552" spans="3:25" ht="12.75" x14ac:dyDescent="0.2">
      <c r="C552" s="58"/>
      <c r="L552" s="4"/>
      <c r="M552" s="4"/>
      <c r="O552" s="4"/>
      <c r="Y552" s="7"/>
    </row>
    <row r="553" spans="3:25" ht="12.75" x14ac:dyDescent="0.2">
      <c r="C553" s="58"/>
      <c r="L553" s="4"/>
      <c r="M553" s="4"/>
      <c r="O553" s="4"/>
      <c r="Y553" s="7"/>
    </row>
    <row r="554" spans="3:25" ht="12.75" x14ac:dyDescent="0.2">
      <c r="C554" s="58"/>
      <c r="L554" s="4"/>
      <c r="M554" s="4"/>
      <c r="O554" s="4"/>
      <c r="Y554" s="7"/>
    </row>
    <row r="555" spans="3:25" ht="12.75" x14ac:dyDescent="0.2">
      <c r="C555" s="58"/>
      <c r="L555" s="4"/>
      <c r="M555" s="4"/>
      <c r="O555" s="4"/>
      <c r="Y555" s="7"/>
    </row>
    <row r="556" spans="3:25" ht="12.75" x14ac:dyDescent="0.2">
      <c r="C556" s="58"/>
      <c r="L556" s="4"/>
      <c r="M556" s="4"/>
      <c r="O556" s="4"/>
      <c r="Y556" s="7"/>
    </row>
    <row r="557" spans="3:25" ht="12.75" x14ac:dyDescent="0.2">
      <c r="C557" s="58"/>
      <c r="L557" s="4"/>
      <c r="M557" s="4"/>
      <c r="O557" s="4"/>
      <c r="Y557" s="7"/>
    </row>
    <row r="558" spans="3:25" ht="12.75" x14ac:dyDescent="0.2">
      <c r="C558" s="58"/>
      <c r="L558" s="4"/>
      <c r="M558" s="4"/>
      <c r="O558" s="4"/>
      <c r="Y558" s="7"/>
    </row>
    <row r="559" spans="3:25" ht="12.75" x14ac:dyDescent="0.2">
      <c r="C559" s="58"/>
      <c r="L559" s="4"/>
      <c r="M559" s="4"/>
      <c r="O559" s="4"/>
      <c r="Y559" s="7"/>
    </row>
    <row r="560" spans="3:25" ht="12.75" x14ac:dyDescent="0.2">
      <c r="C560" s="58"/>
      <c r="L560" s="4"/>
      <c r="M560" s="4"/>
      <c r="O560" s="4"/>
      <c r="Y560" s="7"/>
    </row>
    <row r="561" spans="3:25" ht="12.75" x14ac:dyDescent="0.2">
      <c r="C561" s="58"/>
      <c r="L561" s="4"/>
      <c r="M561" s="4"/>
      <c r="O561" s="4"/>
      <c r="Y561" s="7"/>
    </row>
    <row r="562" spans="3:25" ht="12.75" x14ac:dyDescent="0.2">
      <c r="C562" s="58"/>
      <c r="L562" s="4"/>
      <c r="M562" s="4"/>
      <c r="O562" s="4"/>
      <c r="Y562" s="7"/>
    </row>
    <row r="563" spans="3:25" ht="12.75" x14ac:dyDescent="0.2">
      <c r="C563" s="58"/>
      <c r="L563" s="4"/>
      <c r="M563" s="4"/>
      <c r="O563" s="4"/>
      <c r="Y563" s="7"/>
    </row>
    <row r="564" spans="3:25" ht="12.75" x14ac:dyDescent="0.2">
      <c r="C564" s="58"/>
      <c r="L564" s="4"/>
      <c r="M564" s="4"/>
      <c r="O564" s="4"/>
      <c r="Y564" s="7"/>
    </row>
    <row r="565" spans="3:25" ht="12.75" x14ac:dyDescent="0.2">
      <c r="C565" s="58"/>
      <c r="L565" s="4"/>
      <c r="M565" s="4"/>
      <c r="O565" s="4"/>
      <c r="Y565" s="7"/>
    </row>
    <row r="566" spans="3:25" ht="12.75" x14ac:dyDescent="0.2">
      <c r="C566" s="58"/>
      <c r="L566" s="4"/>
      <c r="M566" s="4"/>
      <c r="O566" s="4"/>
      <c r="Y566" s="7"/>
    </row>
    <row r="567" spans="3:25" ht="12.75" x14ac:dyDescent="0.2">
      <c r="C567" s="58"/>
      <c r="L567" s="4"/>
      <c r="M567" s="4"/>
      <c r="O567" s="4"/>
      <c r="Y567" s="7"/>
    </row>
    <row r="568" spans="3:25" ht="12.75" x14ac:dyDescent="0.2">
      <c r="C568" s="58"/>
      <c r="L568" s="4"/>
      <c r="M568" s="4"/>
      <c r="O568" s="4"/>
      <c r="Y568" s="7"/>
    </row>
    <row r="569" spans="3:25" ht="12.75" x14ac:dyDescent="0.2">
      <c r="C569" s="58"/>
      <c r="L569" s="4"/>
      <c r="M569" s="4"/>
      <c r="O569" s="4"/>
      <c r="Y569" s="7"/>
    </row>
    <row r="570" spans="3:25" ht="12.75" x14ac:dyDescent="0.2">
      <c r="C570" s="58"/>
      <c r="L570" s="4"/>
      <c r="M570" s="4"/>
      <c r="O570" s="4"/>
      <c r="Y570" s="7"/>
    </row>
    <row r="571" spans="3:25" ht="12.75" x14ac:dyDescent="0.2">
      <c r="C571" s="58"/>
      <c r="L571" s="4"/>
      <c r="M571" s="4"/>
      <c r="O571" s="4"/>
      <c r="Y571" s="7"/>
    </row>
    <row r="572" spans="3:25" ht="12.75" x14ac:dyDescent="0.2">
      <c r="C572" s="58"/>
      <c r="L572" s="4"/>
      <c r="M572" s="4"/>
      <c r="O572" s="4"/>
      <c r="Y572" s="7"/>
    </row>
    <row r="573" spans="3:25" ht="12.75" x14ac:dyDescent="0.2">
      <c r="C573" s="58"/>
      <c r="L573" s="4"/>
      <c r="M573" s="4"/>
      <c r="O573" s="4"/>
      <c r="Y573" s="7"/>
    </row>
    <row r="574" spans="3:25" ht="12.75" x14ac:dyDescent="0.2">
      <c r="C574" s="58"/>
      <c r="L574" s="4"/>
      <c r="M574" s="4"/>
      <c r="O574" s="4"/>
      <c r="Y574" s="7"/>
    </row>
    <row r="575" spans="3:25" ht="12.75" x14ac:dyDescent="0.2">
      <c r="C575" s="58"/>
      <c r="L575" s="4"/>
      <c r="M575" s="4"/>
      <c r="O575" s="4"/>
      <c r="Y575" s="7"/>
    </row>
    <row r="576" spans="3:25" ht="12.75" x14ac:dyDescent="0.2">
      <c r="C576" s="58"/>
      <c r="L576" s="4"/>
      <c r="M576" s="4"/>
      <c r="O576" s="4"/>
      <c r="Y576" s="7"/>
    </row>
    <row r="577" spans="3:25" ht="12.75" x14ac:dyDescent="0.2">
      <c r="C577" s="58"/>
      <c r="L577" s="4"/>
      <c r="M577" s="4"/>
      <c r="O577" s="4"/>
      <c r="Y577" s="7"/>
    </row>
    <row r="578" spans="3:25" ht="12.75" x14ac:dyDescent="0.2">
      <c r="C578" s="58"/>
      <c r="L578" s="4"/>
      <c r="M578" s="4"/>
      <c r="O578" s="4"/>
      <c r="Y578" s="7"/>
    </row>
    <row r="579" spans="3:25" ht="12.75" x14ac:dyDescent="0.2">
      <c r="C579" s="58"/>
      <c r="L579" s="4"/>
      <c r="M579" s="4"/>
      <c r="O579" s="4"/>
      <c r="Y579" s="7"/>
    </row>
    <row r="580" spans="3:25" ht="12.75" x14ac:dyDescent="0.2">
      <c r="C580" s="58"/>
      <c r="L580" s="4"/>
      <c r="M580" s="4"/>
      <c r="O580" s="4"/>
      <c r="Y580" s="7"/>
    </row>
    <row r="581" spans="3:25" ht="12.75" x14ac:dyDescent="0.2">
      <c r="C581" s="58"/>
      <c r="L581" s="4"/>
      <c r="M581" s="4"/>
      <c r="O581" s="4"/>
      <c r="Y581" s="7"/>
    </row>
    <row r="582" spans="3:25" ht="12.75" x14ac:dyDescent="0.2">
      <c r="C582" s="58"/>
      <c r="L582" s="4"/>
      <c r="M582" s="4"/>
      <c r="O582" s="4"/>
      <c r="Y582" s="7"/>
    </row>
    <row r="583" spans="3:25" ht="12.75" x14ac:dyDescent="0.2">
      <c r="C583" s="58"/>
      <c r="L583" s="4"/>
      <c r="M583" s="4"/>
      <c r="O583" s="4"/>
      <c r="Y583" s="7"/>
    </row>
    <row r="584" spans="3:25" ht="12.75" x14ac:dyDescent="0.2">
      <c r="C584" s="58"/>
      <c r="L584" s="4"/>
      <c r="M584" s="4"/>
      <c r="O584" s="4"/>
      <c r="Y584" s="7"/>
    </row>
    <row r="585" spans="3:25" ht="12.75" x14ac:dyDescent="0.2">
      <c r="C585" s="58"/>
      <c r="L585" s="4"/>
      <c r="M585" s="4"/>
      <c r="O585" s="4"/>
      <c r="Y585" s="7"/>
    </row>
    <row r="586" spans="3:25" ht="12.75" x14ac:dyDescent="0.2">
      <c r="C586" s="58"/>
      <c r="L586" s="4"/>
      <c r="M586" s="4"/>
      <c r="O586" s="4"/>
      <c r="Y586" s="7"/>
    </row>
    <row r="587" spans="3:25" ht="12.75" x14ac:dyDescent="0.2">
      <c r="C587" s="58"/>
      <c r="L587" s="4"/>
      <c r="M587" s="4"/>
      <c r="O587" s="4"/>
      <c r="Y587" s="7"/>
    </row>
    <row r="588" spans="3:25" ht="12.75" x14ac:dyDescent="0.2">
      <c r="C588" s="58"/>
      <c r="L588" s="4"/>
      <c r="M588" s="4"/>
      <c r="O588" s="4"/>
      <c r="Y588" s="7"/>
    </row>
    <row r="589" spans="3:25" ht="12.75" x14ac:dyDescent="0.2">
      <c r="C589" s="58"/>
      <c r="L589" s="4"/>
      <c r="M589" s="4"/>
      <c r="O589" s="4"/>
      <c r="Y589" s="7"/>
    </row>
    <row r="590" spans="3:25" ht="12.75" x14ac:dyDescent="0.2">
      <c r="C590" s="58"/>
      <c r="L590" s="4"/>
      <c r="M590" s="4"/>
      <c r="O590" s="4"/>
      <c r="Y590" s="7"/>
    </row>
    <row r="591" spans="3:25" ht="12.75" x14ac:dyDescent="0.2">
      <c r="C591" s="58"/>
      <c r="L591" s="4"/>
      <c r="M591" s="4"/>
      <c r="O591" s="4"/>
      <c r="Y591" s="7"/>
    </row>
    <row r="592" spans="3:25" ht="12.75" x14ac:dyDescent="0.2">
      <c r="C592" s="58"/>
      <c r="L592" s="4"/>
      <c r="M592" s="4"/>
      <c r="O592" s="4"/>
      <c r="Y592" s="7"/>
    </row>
    <row r="593" spans="3:25" ht="12.75" x14ac:dyDescent="0.2">
      <c r="C593" s="58"/>
      <c r="L593" s="4"/>
      <c r="M593" s="4"/>
      <c r="O593" s="4"/>
      <c r="Y593" s="7"/>
    </row>
    <row r="594" spans="3:25" ht="12.75" x14ac:dyDescent="0.2">
      <c r="C594" s="58"/>
      <c r="L594" s="4"/>
      <c r="M594" s="4"/>
      <c r="O594" s="4"/>
      <c r="Y594" s="7"/>
    </row>
    <row r="595" spans="3:25" ht="12.75" x14ac:dyDescent="0.2">
      <c r="C595" s="58"/>
      <c r="L595" s="4"/>
      <c r="M595" s="4"/>
      <c r="O595" s="4"/>
      <c r="Y595" s="7"/>
    </row>
    <row r="596" spans="3:25" ht="12.75" x14ac:dyDescent="0.2">
      <c r="C596" s="58"/>
      <c r="L596" s="4"/>
      <c r="M596" s="4"/>
      <c r="O596" s="4"/>
      <c r="Y596" s="7"/>
    </row>
    <row r="597" spans="3:25" ht="12.75" x14ac:dyDescent="0.2">
      <c r="C597" s="58"/>
      <c r="L597" s="4"/>
      <c r="M597" s="4"/>
      <c r="O597" s="4"/>
      <c r="Y597" s="7"/>
    </row>
    <row r="598" spans="3:25" ht="12.75" x14ac:dyDescent="0.2">
      <c r="C598" s="58"/>
      <c r="L598" s="4"/>
      <c r="M598" s="4"/>
      <c r="O598" s="4"/>
      <c r="Y598" s="7"/>
    </row>
    <row r="599" spans="3:25" ht="12.75" x14ac:dyDescent="0.2">
      <c r="C599" s="58"/>
      <c r="L599" s="4"/>
      <c r="M599" s="4"/>
      <c r="O599" s="4"/>
      <c r="Y599" s="7"/>
    </row>
    <row r="600" spans="3:25" ht="12.75" x14ac:dyDescent="0.2">
      <c r="C600" s="58"/>
      <c r="L600" s="4"/>
      <c r="M600" s="4"/>
      <c r="O600" s="4"/>
      <c r="Y600" s="7"/>
    </row>
    <row r="601" spans="3:25" ht="12.75" x14ac:dyDescent="0.2">
      <c r="C601" s="58"/>
      <c r="L601" s="4"/>
      <c r="M601" s="4"/>
      <c r="O601" s="4"/>
      <c r="Y601" s="7"/>
    </row>
    <row r="602" spans="3:25" ht="12.75" x14ac:dyDescent="0.2">
      <c r="C602" s="58"/>
      <c r="L602" s="4"/>
      <c r="M602" s="4"/>
      <c r="O602" s="4"/>
      <c r="Y602" s="7"/>
    </row>
    <row r="603" spans="3:25" ht="12.75" x14ac:dyDescent="0.2">
      <c r="C603" s="58"/>
      <c r="L603" s="4"/>
      <c r="M603" s="4"/>
      <c r="O603" s="4"/>
      <c r="Y603" s="7"/>
    </row>
    <row r="604" spans="3:25" ht="12.75" x14ac:dyDescent="0.2">
      <c r="C604" s="58"/>
      <c r="L604" s="4"/>
      <c r="M604" s="4"/>
      <c r="O604" s="4"/>
      <c r="Y604" s="7"/>
    </row>
    <row r="605" spans="3:25" ht="12.75" x14ac:dyDescent="0.2">
      <c r="C605" s="58"/>
      <c r="L605" s="4"/>
      <c r="M605" s="4"/>
      <c r="O605" s="4"/>
      <c r="Y605" s="7"/>
    </row>
    <row r="606" spans="3:25" ht="12.75" x14ac:dyDescent="0.2">
      <c r="C606" s="58"/>
      <c r="L606" s="4"/>
      <c r="M606" s="4"/>
      <c r="O606" s="4"/>
      <c r="Y606" s="7"/>
    </row>
    <row r="607" spans="3:25" ht="12.75" x14ac:dyDescent="0.2">
      <c r="C607" s="58"/>
      <c r="L607" s="4"/>
      <c r="M607" s="4"/>
      <c r="O607" s="4"/>
      <c r="Y607" s="7"/>
    </row>
    <row r="608" spans="3:25" ht="12.75" x14ac:dyDescent="0.2">
      <c r="C608" s="58"/>
      <c r="L608" s="4"/>
      <c r="M608" s="4"/>
      <c r="O608" s="4"/>
      <c r="Y608" s="7"/>
    </row>
    <row r="609" spans="3:25" ht="12.75" x14ac:dyDescent="0.2">
      <c r="C609" s="58"/>
      <c r="L609" s="4"/>
      <c r="M609" s="4"/>
      <c r="O609" s="4"/>
      <c r="Y609" s="7"/>
    </row>
    <row r="610" spans="3:25" ht="12.75" x14ac:dyDescent="0.2">
      <c r="C610" s="58"/>
      <c r="L610" s="4"/>
      <c r="M610" s="4"/>
      <c r="O610" s="4"/>
      <c r="Y610" s="7"/>
    </row>
    <row r="611" spans="3:25" ht="12.75" x14ac:dyDescent="0.2">
      <c r="C611" s="58"/>
      <c r="L611" s="4"/>
      <c r="M611" s="4"/>
      <c r="O611" s="4"/>
      <c r="Y611" s="7"/>
    </row>
    <row r="612" spans="3:25" ht="12.75" x14ac:dyDescent="0.2">
      <c r="C612" s="58"/>
      <c r="L612" s="4"/>
      <c r="M612" s="4"/>
      <c r="O612" s="4"/>
      <c r="Y612" s="7"/>
    </row>
    <row r="613" spans="3:25" ht="12.75" x14ac:dyDescent="0.2">
      <c r="C613" s="58"/>
      <c r="L613" s="4"/>
      <c r="M613" s="4"/>
      <c r="O613" s="4"/>
      <c r="Y613" s="7"/>
    </row>
    <row r="614" spans="3:25" ht="12.75" x14ac:dyDescent="0.2">
      <c r="C614" s="58"/>
      <c r="L614" s="4"/>
      <c r="M614" s="4"/>
      <c r="O614" s="4"/>
      <c r="Y614" s="7"/>
    </row>
    <row r="615" spans="3:25" ht="12.75" x14ac:dyDescent="0.2">
      <c r="C615" s="58"/>
      <c r="L615" s="4"/>
      <c r="M615" s="4"/>
      <c r="O615" s="4"/>
      <c r="Y615" s="7"/>
    </row>
    <row r="616" spans="3:25" ht="12.75" x14ac:dyDescent="0.2">
      <c r="C616" s="58"/>
      <c r="L616" s="4"/>
      <c r="M616" s="4"/>
      <c r="O616" s="4"/>
      <c r="Y616" s="7"/>
    </row>
    <row r="617" spans="3:25" ht="12.75" x14ac:dyDescent="0.2">
      <c r="C617" s="58"/>
      <c r="L617" s="4"/>
      <c r="M617" s="4"/>
      <c r="O617" s="4"/>
      <c r="Y617" s="7"/>
    </row>
    <row r="618" spans="3:25" ht="12.75" x14ac:dyDescent="0.2">
      <c r="C618" s="58"/>
      <c r="L618" s="4"/>
      <c r="M618" s="4"/>
      <c r="O618" s="4"/>
      <c r="Y618" s="7"/>
    </row>
    <row r="619" spans="3:25" ht="12.75" x14ac:dyDescent="0.2">
      <c r="C619" s="58"/>
      <c r="L619" s="4"/>
      <c r="M619" s="4"/>
      <c r="O619" s="4"/>
      <c r="Y619" s="7"/>
    </row>
    <row r="620" spans="3:25" ht="12.75" x14ac:dyDescent="0.2">
      <c r="C620" s="58"/>
      <c r="L620" s="4"/>
      <c r="M620" s="4"/>
      <c r="O620" s="4"/>
      <c r="Y620" s="7"/>
    </row>
    <row r="621" spans="3:25" ht="12.75" x14ac:dyDescent="0.2">
      <c r="C621" s="58"/>
      <c r="L621" s="4"/>
      <c r="M621" s="4"/>
      <c r="O621" s="4"/>
      <c r="Y621" s="7"/>
    </row>
    <row r="622" spans="3:25" ht="12.75" x14ac:dyDescent="0.2">
      <c r="C622" s="58"/>
      <c r="L622" s="4"/>
      <c r="M622" s="4"/>
      <c r="O622" s="4"/>
      <c r="Y622" s="7"/>
    </row>
    <row r="623" spans="3:25" ht="12.75" x14ac:dyDescent="0.2">
      <c r="C623" s="58"/>
      <c r="L623" s="4"/>
      <c r="M623" s="4"/>
      <c r="O623" s="4"/>
      <c r="Y623" s="7"/>
    </row>
    <row r="624" spans="3:25" ht="12.75" x14ac:dyDescent="0.2">
      <c r="C624" s="58"/>
      <c r="L624" s="4"/>
      <c r="M624" s="4"/>
      <c r="O624" s="4"/>
      <c r="Y624" s="7"/>
    </row>
    <row r="625" spans="3:25" ht="12.75" x14ac:dyDescent="0.2">
      <c r="C625" s="58"/>
      <c r="L625" s="4"/>
      <c r="M625" s="4"/>
      <c r="O625" s="4"/>
      <c r="Y625" s="7"/>
    </row>
    <row r="626" spans="3:25" ht="12.75" x14ac:dyDescent="0.2">
      <c r="C626" s="58"/>
      <c r="L626" s="4"/>
      <c r="M626" s="4"/>
      <c r="O626" s="4"/>
      <c r="Y626" s="7"/>
    </row>
    <row r="627" spans="3:25" ht="12.75" x14ac:dyDescent="0.2">
      <c r="C627" s="58"/>
      <c r="L627" s="4"/>
      <c r="M627" s="4"/>
      <c r="O627" s="4"/>
      <c r="Y627" s="7"/>
    </row>
    <row r="628" spans="3:25" ht="12.75" x14ac:dyDescent="0.2">
      <c r="C628" s="58"/>
      <c r="L628" s="4"/>
      <c r="M628" s="4"/>
      <c r="O628" s="4"/>
      <c r="Y628" s="7"/>
    </row>
    <row r="629" spans="3:25" ht="12.75" x14ac:dyDescent="0.2">
      <c r="C629" s="58"/>
      <c r="L629" s="4"/>
      <c r="M629" s="4"/>
      <c r="O629" s="4"/>
      <c r="Y629" s="7"/>
    </row>
    <row r="630" spans="3:25" ht="12.75" x14ac:dyDescent="0.2">
      <c r="C630" s="58"/>
      <c r="L630" s="4"/>
      <c r="M630" s="4"/>
      <c r="O630" s="4"/>
      <c r="Y630" s="7"/>
    </row>
    <row r="631" spans="3:25" ht="12.75" x14ac:dyDescent="0.2">
      <c r="C631" s="58"/>
      <c r="L631" s="4"/>
      <c r="M631" s="4"/>
      <c r="O631" s="4"/>
      <c r="Y631" s="7"/>
    </row>
    <row r="632" spans="3:25" ht="12.75" x14ac:dyDescent="0.2">
      <c r="C632" s="58"/>
      <c r="L632" s="4"/>
      <c r="M632" s="4"/>
      <c r="O632" s="4"/>
      <c r="Y632" s="7"/>
    </row>
    <row r="633" spans="3:25" ht="12.75" x14ac:dyDescent="0.2">
      <c r="C633" s="58"/>
      <c r="L633" s="4"/>
      <c r="M633" s="4"/>
      <c r="O633" s="4"/>
      <c r="Y633" s="7"/>
    </row>
    <row r="634" spans="3:25" ht="12.75" x14ac:dyDescent="0.2">
      <c r="C634" s="58"/>
      <c r="L634" s="4"/>
      <c r="M634" s="4"/>
      <c r="O634" s="4"/>
      <c r="Y634" s="7"/>
    </row>
    <row r="635" spans="3:25" ht="12.75" x14ac:dyDescent="0.2">
      <c r="C635" s="58"/>
      <c r="L635" s="4"/>
      <c r="M635" s="4"/>
      <c r="O635" s="4"/>
      <c r="Y635" s="7"/>
    </row>
    <row r="636" spans="3:25" ht="12.75" x14ac:dyDescent="0.2">
      <c r="C636" s="58"/>
      <c r="L636" s="4"/>
      <c r="M636" s="4"/>
      <c r="O636" s="4"/>
      <c r="Y636" s="7"/>
    </row>
    <row r="637" spans="3:25" ht="12.75" x14ac:dyDescent="0.2">
      <c r="C637" s="58"/>
      <c r="L637" s="4"/>
      <c r="M637" s="4"/>
      <c r="O637" s="4"/>
      <c r="Y637" s="7"/>
    </row>
    <row r="638" spans="3:25" ht="12.75" x14ac:dyDescent="0.2">
      <c r="C638" s="58"/>
      <c r="L638" s="4"/>
      <c r="M638" s="4"/>
      <c r="O638" s="4"/>
      <c r="Y638" s="7"/>
    </row>
    <row r="639" spans="3:25" ht="12.75" x14ac:dyDescent="0.2">
      <c r="C639" s="58"/>
      <c r="L639" s="4"/>
      <c r="M639" s="4"/>
      <c r="O639" s="4"/>
      <c r="Y639" s="7"/>
    </row>
    <row r="640" spans="3:25" ht="12.75" x14ac:dyDescent="0.2">
      <c r="C640" s="58"/>
      <c r="L640" s="4"/>
      <c r="M640" s="4"/>
      <c r="O640" s="4"/>
      <c r="Y640" s="7"/>
    </row>
    <row r="641" spans="3:25" ht="12.75" x14ac:dyDescent="0.2">
      <c r="C641" s="58"/>
      <c r="L641" s="4"/>
      <c r="M641" s="4"/>
      <c r="O641" s="4"/>
      <c r="Y641" s="7"/>
    </row>
    <row r="642" spans="3:25" ht="12.75" x14ac:dyDescent="0.2">
      <c r="C642" s="58"/>
      <c r="L642" s="4"/>
      <c r="M642" s="4"/>
      <c r="O642" s="4"/>
      <c r="Y642" s="7"/>
    </row>
    <row r="643" spans="3:25" ht="12.75" x14ac:dyDescent="0.2">
      <c r="C643" s="58"/>
      <c r="L643" s="4"/>
      <c r="M643" s="4"/>
      <c r="O643" s="4"/>
      <c r="Y643" s="7"/>
    </row>
    <row r="644" spans="3:25" ht="12.75" x14ac:dyDescent="0.2">
      <c r="C644" s="58"/>
      <c r="L644" s="4"/>
      <c r="M644" s="4"/>
      <c r="O644" s="4"/>
      <c r="Y644" s="7"/>
    </row>
    <row r="645" spans="3:25" ht="12.75" x14ac:dyDescent="0.2">
      <c r="C645" s="58"/>
      <c r="L645" s="4"/>
      <c r="M645" s="4"/>
      <c r="O645" s="4"/>
      <c r="Y645" s="7"/>
    </row>
    <row r="646" spans="3:25" ht="12.75" x14ac:dyDescent="0.2">
      <c r="C646" s="58"/>
      <c r="L646" s="4"/>
      <c r="M646" s="4"/>
      <c r="O646" s="4"/>
      <c r="Y646" s="7"/>
    </row>
    <row r="647" spans="3:25" ht="12.75" x14ac:dyDescent="0.2">
      <c r="C647" s="58"/>
      <c r="L647" s="4"/>
      <c r="M647" s="4"/>
      <c r="O647" s="4"/>
      <c r="Y647" s="7"/>
    </row>
    <row r="648" spans="3:25" ht="12.75" x14ac:dyDescent="0.2">
      <c r="C648" s="58"/>
      <c r="L648" s="4"/>
      <c r="M648" s="4"/>
      <c r="O648" s="4"/>
      <c r="Y648" s="7"/>
    </row>
    <row r="649" spans="3:25" ht="12.75" x14ac:dyDescent="0.2">
      <c r="C649" s="58"/>
      <c r="L649" s="4"/>
      <c r="M649" s="4"/>
      <c r="O649" s="4"/>
      <c r="Y649" s="7"/>
    </row>
    <row r="650" spans="3:25" ht="12.75" x14ac:dyDescent="0.2">
      <c r="C650" s="58"/>
      <c r="L650" s="4"/>
      <c r="M650" s="4"/>
      <c r="O650" s="4"/>
      <c r="Y650" s="7"/>
    </row>
    <row r="651" spans="3:25" ht="12.75" x14ac:dyDescent="0.2">
      <c r="C651" s="58"/>
      <c r="L651" s="4"/>
      <c r="M651" s="4"/>
      <c r="O651" s="4"/>
      <c r="Y651" s="7"/>
    </row>
    <row r="652" spans="3:25" ht="12.75" x14ac:dyDescent="0.2">
      <c r="C652" s="58"/>
      <c r="L652" s="4"/>
      <c r="M652" s="4"/>
      <c r="O652" s="4"/>
      <c r="Y652" s="7"/>
    </row>
    <row r="653" spans="3:25" ht="12.75" x14ac:dyDescent="0.2">
      <c r="C653" s="58"/>
      <c r="L653" s="4"/>
      <c r="M653" s="4"/>
      <c r="O653" s="4"/>
      <c r="Y653" s="7"/>
    </row>
    <row r="654" spans="3:25" ht="12.75" x14ac:dyDescent="0.2">
      <c r="C654" s="58"/>
      <c r="L654" s="4"/>
      <c r="M654" s="4"/>
      <c r="O654" s="4"/>
      <c r="Y654" s="7"/>
    </row>
    <row r="655" spans="3:25" ht="12.75" x14ac:dyDescent="0.2">
      <c r="C655" s="58"/>
      <c r="L655" s="4"/>
      <c r="M655" s="4"/>
      <c r="O655" s="4"/>
      <c r="Y655" s="7"/>
    </row>
    <row r="656" spans="3:25" ht="12.75" x14ac:dyDescent="0.2">
      <c r="C656" s="58"/>
      <c r="L656" s="4"/>
      <c r="M656" s="4"/>
      <c r="O656" s="4"/>
      <c r="Y656" s="7"/>
    </row>
    <row r="657" spans="3:25" ht="12.75" x14ac:dyDescent="0.2">
      <c r="C657" s="58"/>
      <c r="L657" s="4"/>
      <c r="M657" s="4"/>
      <c r="O657" s="4"/>
      <c r="Y657" s="7"/>
    </row>
    <row r="658" spans="3:25" ht="12.75" x14ac:dyDescent="0.2">
      <c r="C658" s="58"/>
      <c r="L658" s="4"/>
      <c r="M658" s="4"/>
      <c r="O658" s="4"/>
      <c r="Y658" s="7"/>
    </row>
    <row r="659" spans="3:25" ht="12.75" x14ac:dyDescent="0.2">
      <c r="C659" s="58"/>
      <c r="L659" s="4"/>
      <c r="M659" s="4"/>
      <c r="O659" s="4"/>
      <c r="Y659" s="7"/>
    </row>
    <row r="660" spans="3:25" ht="12.75" x14ac:dyDescent="0.2">
      <c r="C660" s="58"/>
      <c r="L660" s="4"/>
      <c r="M660" s="4"/>
      <c r="O660" s="4"/>
      <c r="Y660" s="7"/>
    </row>
    <row r="661" spans="3:25" ht="12.75" x14ac:dyDescent="0.2">
      <c r="C661" s="58"/>
      <c r="L661" s="4"/>
      <c r="M661" s="4"/>
      <c r="O661" s="4"/>
      <c r="Y661" s="7"/>
    </row>
    <row r="662" spans="3:25" ht="12.75" x14ac:dyDescent="0.2">
      <c r="C662" s="58"/>
      <c r="L662" s="4"/>
      <c r="M662" s="4"/>
      <c r="O662" s="4"/>
      <c r="Y662" s="7"/>
    </row>
    <row r="663" spans="3:25" ht="12.75" x14ac:dyDescent="0.2">
      <c r="C663" s="58"/>
      <c r="L663" s="4"/>
      <c r="M663" s="4"/>
      <c r="O663" s="4"/>
      <c r="Y663" s="7"/>
    </row>
    <row r="664" spans="3:25" ht="12.75" x14ac:dyDescent="0.2">
      <c r="C664" s="58"/>
      <c r="L664" s="4"/>
      <c r="M664" s="4"/>
      <c r="O664" s="4"/>
      <c r="Y664" s="7"/>
    </row>
    <row r="665" spans="3:25" ht="12.75" x14ac:dyDescent="0.2">
      <c r="C665" s="58"/>
      <c r="L665" s="4"/>
      <c r="M665" s="4"/>
      <c r="O665" s="4"/>
      <c r="Y665" s="7"/>
    </row>
    <row r="666" spans="3:25" ht="12.75" x14ac:dyDescent="0.2">
      <c r="C666" s="58"/>
      <c r="L666" s="4"/>
      <c r="M666" s="4"/>
      <c r="O666" s="4"/>
      <c r="Y666" s="7"/>
    </row>
    <row r="667" spans="3:25" ht="12.75" x14ac:dyDescent="0.2">
      <c r="C667" s="58"/>
      <c r="L667" s="4"/>
      <c r="M667" s="4"/>
      <c r="O667" s="4"/>
      <c r="Y667" s="7"/>
    </row>
    <row r="668" spans="3:25" ht="12.75" x14ac:dyDescent="0.2">
      <c r="C668" s="58"/>
      <c r="L668" s="4"/>
      <c r="M668" s="4"/>
      <c r="O668" s="4"/>
      <c r="Y668" s="7"/>
    </row>
    <row r="669" spans="3:25" ht="12.75" x14ac:dyDescent="0.2">
      <c r="C669" s="58"/>
      <c r="L669" s="4"/>
      <c r="M669" s="4"/>
      <c r="O669" s="4"/>
      <c r="Y669" s="7"/>
    </row>
    <row r="670" spans="3:25" ht="12.75" x14ac:dyDescent="0.2">
      <c r="C670" s="58"/>
      <c r="L670" s="4"/>
      <c r="M670" s="4"/>
      <c r="O670" s="4"/>
      <c r="Y670" s="7"/>
    </row>
    <row r="671" spans="3:25" ht="12.75" x14ac:dyDescent="0.2">
      <c r="C671" s="58"/>
      <c r="L671" s="4"/>
      <c r="M671" s="4"/>
      <c r="O671" s="4"/>
      <c r="Y671" s="7"/>
    </row>
    <row r="672" spans="3:25" ht="12.75" x14ac:dyDescent="0.2">
      <c r="C672" s="58"/>
      <c r="L672" s="4"/>
      <c r="M672" s="4"/>
      <c r="O672" s="4"/>
      <c r="Y672" s="7"/>
    </row>
    <row r="673" spans="3:25" ht="12.75" x14ac:dyDescent="0.2">
      <c r="C673" s="58"/>
      <c r="L673" s="4"/>
      <c r="M673" s="4"/>
      <c r="O673" s="4"/>
      <c r="Y673" s="7"/>
    </row>
    <row r="674" spans="3:25" ht="12.75" x14ac:dyDescent="0.2">
      <c r="C674" s="58"/>
      <c r="L674" s="4"/>
      <c r="M674" s="4"/>
      <c r="O674" s="4"/>
      <c r="Y674" s="7"/>
    </row>
    <row r="675" spans="3:25" ht="12.75" x14ac:dyDescent="0.2">
      <c r="C675" s="58"/>
      <c r="L675" s="4"/>
      <c r="M675" s="4"/>
      <c r="O675" s="4"/>
      <c r="Y675" s="7"/>
    </row>
    <row r="676" spans="3:25" ht="12.75" x14ac:dyDescent="0.2">
      <c r="C676" s="58"/>
      <c r="L676" s="4"/>
      <c r="M676" s="4"/>
      <c r="O676" s="4"/>
      <c r="Y676" s="7"/>
    </row>
    <row r="677" spans="3:25" ht="12.75" x14ac:dyDescent="0.2">
      <c r="C677" s="58"/>
      <c r="L677" s="4"/>
      <c r="M677" s="4"/>
      <c r="O677" s="4"/>
      <c r="Y677" s="7"/>
    </row>
    <row r="678" spans="3:25" ht="12.75" x14ac:dyDescent="0.2">
      <c r="C678" s="58"/>
      <c r="L678" s="4"/>
      <c r="M678" s="4"/>
      <c r="O678" s="4"/>
      <c r="Y678" s="7"/>
    </row>
    <row r="679" spans="3:25" ht="12.75" x14ac:dyDescent="0.2">
      <c r="C679" s="58"/>
      <c r="L679" s="4"/>
      <c r="M679" s="4"/>
      <c r="O679" s="4"/>
      <c r="Y679" s="7"/>
    </row>
    <row r="680" spans="3:25" ht="12.75" x14ac:dyDescent="0.2">
      <c r="C680" s="58"/>
      <c r="L680" s="4"/>
      <c r="M680" s="4"/>
      <c r="O680" s="4"/>
      <c r="Y680" s="7"/>
    </row>
    <row r="681" spans="3:25" ht="12.75" x14ac:dyDescent="0.2">
      <c r="C681" s="58"/>
      <c r="L681" s="4"/>
      <c r="M681" s="4"/>
      <c r="O681" s="4"/>
      <c r="Y681" s="7"/>
    </row>
    <row r="682" spans="3:25" ht="12.75" x14ac:dyDescent="0.2">
      <c r="C682" s="58"/>
      <c r="L682" s="4"/>
      <c r="M682" s="4"/>
      <c r="O682" s="4"/>
      <c r="Y682" s="7"/>
    </row>
    <row r="683" spans="3:25" ht="12.75" x14ac:dyDescent="0.2">
      <c r="C683" s="58"/>
      <c r="L683" s="4"/>
      <c r="M683" s="4"/>
      <c r="O683" s="4"/>
      <c r="Y683" s="7"/>
    </row>
    <row r="684" spans="3:25" ht="12.75" x14ac:dyDescent="0.2">
      <c r="C684" s="58"/>
      <c r="L684" s="4"/>
      <c r="M684" s="4"/>
      <c r="O684" s="4"/>
      <c r="Y684" s="7"/>
    </row>
    <row r="685" spans="3:25" ht="12.75" x14ac:dyDescent="0.2">
      <c r="C685" s="58"/>
      <c r="L685" s="4"/>
      <c r="M685" s="4"/>
      <c r="O685" s="4"/>
      <c r="Y685" s="7"/>
    </row>
    <row r="686" spans="3:25" ht="12.75" x14ac:dyDescent="0.2">
      <c r="C686" s="58"/>
      <c r="L686" s="4"/>
      <c r="M686" s="4"/>
      <c r="O686" s="4"/>
      <c r="Y686" s="7"/>
    </row>
    <row r="687" spans="3:25" ht="12.75" x14ac:dyDescent="0.2">
      <c r="C687" s="58"/>
      <c r="L687" s="4"/>
      <c r="M687" s="4"/>
      <c r="O687" s="4"/>
      <c r="Y687" s="7"/>
    </row>
    <row r="688" spans="3:25" ht="12.75" x14ac:dyDescent="0.2">
      <c r="C688" s="58"/>
      <c r="L688" s="4"/>
      <c r="M688" s="4"/>
      <c r="O688" s="4"/>
      <c r="Y688" s="7"/>
    </row>
    <row r="689" spans="3:25" ht="12.75" x14ac:dyDescent="0.2">
      <c r="C689" s="58"/>
      <c r="L689" s="4"/>
      <c r="M689" s="4"/>
      <c r="O689" s="4"/>
      <c r="Y689" s="7"/>
    </row>
    <row r="690" spans="3:25" ht="12.75" x14ac:dyDescent="0.2">
      <c r="C690" s="58"/>
      <c r="L690" s="4"/>
      <c r="M690" s="4"/>
      <c r="O690" s="4"/>
      <c r="Y690" s="7"/>
    </row>
    <row r="691" spans="3:25" ht="12.75" x14ac:dyDescent="0.2">
      <c r="C691" s="58"/>
      <c r="L691" s="4"/>
      <c r="M691" s="4"/>
      <c r="O691" s="4"/>
      <c r="Y691" s="7"/>
    </row>
    <row r="692" spans="3:25" ht="12.75" x14ac:dyDescent="0.2">
      <c r="C692" s="58"/>
      <c r="L692" s="4"/>
      <c r="M692" s="4"/>
      <c r="O692" s="4"/>
      <c r="Y692" s="7"/>
    </row>
    <row r="693" spans="3:25" ht="12.75" x14ac:dyDescent="0.2">
      <c r="C693" s="58"/>
      <c r="L693" s="4"/>
      <c r="M693" s="4"/>
      <c r="O693" s="4"/>
      <c r="Y693" s="7"/>
    </row>
    <row r="694" spans="3:25" ht="12.75" x14ac:dyDescent="0.2">
      <c r="C694" s="58"/>
      <c r="L694" s="4"/>
      <c r="M694" s="4"/>
      <c r="O694" s="4"/>
      <c r="Y694" s="7"/>
    </row>
    <row r="695" spans="3:25" ht="12.75" x14ac:dyDescent="0.2">
      <c r="C695" s="58"/>
      <c r="L695" s="4"/>
      <c r="M695" s="4"/>
      <c r="O695" s="4"/>
      <c r="Y695" s="7"/>
    </row>
    <row r="696" spans="3:25" ht="12.75" x14ac:dyDescent="0.2">
      <c r="C696" s="58"/>
      <c r="L696" s="4"/>
      <c r="M696" s="4"/>
      <c r="O696" s="4"/>
      <c r="Y696" s="7"/>
    </row>
    <row r="697" spans="3:25" ht="12.75" x14ac:dyDescent="0.2">
      <c r="C697" s="58"/>
      <c r="L697" s="4"/>
      <c r="M697" s="4"/>
      <c r="O697" s="4"/>
      <c r="Y697" s="7"/>
    </row>
    <row r="698" spans="3:25" ht="12.75" x14ac:dyDescent="0.2">
      <c r="C698" s="58"/>
      <c r="L698" s="4"/>
      <c r="M698" s="4"/>
      <c r="O698" s="4"/>
      <c r="Y698" s="7"/>
    </row>
    <row r="699" spans="3:25" ht="12.75" x14ac:dyDescent="0.2">
      <c r="C699" s="58"/>
      <c r="L699" s="4"/>
      <c r="M699" s="4"/>
      <c r="O699" s="4"/>
      <c r="Y699" s="7"/>
    </row>
    <row r="700" spans="3:25" ht="12.75" x14ac:dyDescent="0.2">
      <c r="C700" s="58"/>
      <c r="L700" s="4"/>
      <c r="M700" s="4"/>
      <c r="O700" s="4"/>
      <c r="Y700" s="7"/>
    </row>
    <row r="701" spans="3:25" ht="12.75" x14ac:dyDescent="0.2">
      <c r="C701" s="58"/>
      <c r="L701" s="4"/>
      <c r="M701" s="4"/>
      <c r="O701" s="4"/>
      <c r="Y701" s="7"/>
    </row>
    <row r="702" spans="3:25" ht="12.75" x14ac:dyDescent="0.2">
      <c r="C702" s="58"/>
      <c r="L702" s="4"/>
      <c r="M702" s="4"/>
      <c r="O702" s="4"/>
      <c r="Y702" s="7"/>
    </row>
    <row r="703" spans="3:25" ht="12.75" x14ac:dyDescent="0.2">
      <c r="C703" s="58"/>
      <c r="L703" s="4"/>
      <c r="M703" s="4"/>
      <c r="O703" s="4"/>
      <c r="Y703" s="7"/>
    </row>
    <row r="704" spans="3:25" ht="12.75" x14ac:dyDescent="0.2">
      <c r="C704" s="58"/>
      <c r="L704" s="4"/>
      <c r="M704" s="4"/>
      <c r="O704" s="4"/>
      <c r="Y704" s="7"/>
    </row>
    <row r="705" spans="3:25" ht="12.75" x14ac:dyDescent="0.2">
      <c r="C705" s="58"/>
      <c r="L705" s="4"/>
      <c r="M705" s="4"/>
      <c r="O705" s="4"/>
      <c r="Y705" s="7"/>
    </row>
    <row r="706" spans="3:25" ht="12.75" x14ac:dyDescent="0.2">
      <c r="C706" s="58"/>
      <c r="L706" s="4"/>
      <c r="M706" s="4"/>
      <c r="O706" s="4"/>
      <c r="Y706" s="7"/>
    </row>
    <row r="707" spans="3:25" ht="12.75" x14ac:dyDescent="0.2">
      <c r="C707" s="58"/>
      <c r="L707" s="4"/>
      <c r="M707" s="4"/>
      <c r="O707" s="4"/>
      <c r="Y707" s="7"/>
    </row>
    <row r="708" spans="3:25" ht="12.75" x14ac:dyDescent="0.2">
      <c r="C708" s="58"/>
      <c r="L708" s="4"/>
      <c r="M708" s="4"/>
      <c r="O708" s="4"/>
      <c r="Y708" s="7"/>
    </row>
    <row r="709" spans="3:25" ht="12.75" x14ac:dyDescent="0.2">
      <c r="C709" s="58"/>
      <c r="L709" s="4"/>
      <c r="M709" s="4"/>
      <c r="O709" s="4"/>
      <c r="Y709" s="7"/>
    </row>
    <row r="710" spans="3:25" ht="12.75" x14ac:dyDescent="0.2">
      <c r="C710" s="58"/>
      <c r="L710" s="4"/>
      <c r="M710" s="4"/>
      <c r="O710" s="4"/>
      <c r="Y710" s="7"/>
    </row>
    <row r="711" spans="3:25" ht="12.75" x14ac:dyDescent="0.2">
      <c r="C711" s="58"/>
      <c r="L711" s="4"/>
      <c r="M711" s="4"/>
      <c r="O711" s="4"/>
      <c r="Y711" s="7"/>
    </row>
    <row r="712" spans="3:25" ht="12.75" x14ac:dyDescent="0.2">
      <c r="C712" s="58"/>
      <c r="L712" s="4"/>
      <c r="M712" s="4"/>
      <c r="O712" s="4"/>
      <c r="Y712" s="7"/>
    </row>
    <row r="713" spans="3:25" ht="12.75" x14ac:dyDescent="0.2">
      <c r="C713" s="58"/>
      <c r="L713" s="4"/>
      <c r="M713" s="4"/>
      <c r="O713" s="4"/>
      <c r="Y713" s="7"/>
    </row>
    <row r="714" spans="3:25" ht="12.75" x14ac:dyDescent="0.2">
      <c r="C714" s="58"/>
      <c r="L714" s="4"/>
      <c r="M714" s="4"/>
      <c r="O714" s="4"/>
      <c r="Y714" s="7"/>
    </row>
    <row r="715" spans="3:25" ht="12.75" x14ac:dyDescent="0.2">
      <c r="C715" s="58"/>
      <c r="L715" s="4"/>
      <c r="M715" s="4"/>
      <c r="O715" s="4"/>
      <c r="Y715" s="7"/>
    </row>
    <row r="716" spans="3:25" ht="12.75" x14ac:dyDescent="0.2">
      <c r="C716" s="58"/>
      <c r="L716" s="4"/>
      <c r="M716" s="4"/>
      <c r="O716" s="4"/>
      <c r="Y716" s="7"/>
    </row>
    <row r="717" spans="3:25" ht="12.75" x14ac:dyDescent="0.2">
      <c r="C717" s="58"/>
      <c r="L717" s="4"/>
      <c r="M717" s="4"/>
      <c r="O717" s="4"/>
      <c r="Y717" s="7"/>
    </row>
    <row r="718" spans="3:25" ht="12.75" x14ac:dyDescent="0.2">
      <c r="C718" s="58"/>
      <c r="L718" s="4"/>
      <c r="M718" s="4"/>
      <c r="O718" s="4"/>
      <c r="Y718" s="7"/>
    </row>
    <row r="719" spans="3:25" ht="12.75" x14ac:dyDescent="0.2">
      <c r="C719" s="58"/>
      <c r="L719" s="4"/>
      <c r="M719" s="4"/>
      <c r="O719" s="4"/>
      <c r="Y719" s="7"/>
    </row>
    <row r="720" spans="3:25" ht="12.75" x14ac:dyDescent="0.2">
      <c r="C720" s="58"/>
      <c r="L720" s="4"/>
      <c r="M720" s="4"/>
      <c r="O720" s="4"/>
      <c r="Y720" s="7"/>
    </row>
    <row r="721" spans="3:25" ht="12.75" x14ac:dyDescent="0.2">
      <c r="C721" s="58"/>
      <c r="L721" s="4"/>
      <c r="M721" s="4"/>
      <c r="O721" s="4"/>
      <c r="Y721" s="7"/>
    </row>
    <row r="722" spans="3:25" ht="12.75" x14ac:dyDescent="0.2">
      <c r="C722" s="58"/>
      <c r="L722" s="4"/>
      <c r="M722" s="4"/>
      <c r="O722" s="4"/>
      <c r="Y722" s="7"/>
    </row>
    <row r="723" spans="3:25" ht="12.75" x14ac:dyDescent="0.2">
      <c r="C723" s="58"/>
      <c r="L723" s="4"/>
      <c r="M723" s="4"/>
      <c r="O723" s="4"/>
      <c r="Y723" s="7"/>
    </row>
    <row r="724" spans="3:25" ht="12.75" x14ac:dyDescent="0.2">
      <c r="C724" s="58"/>
      <c r="L724" s="4"/>
      <c r="M724" s="4"/>
      <c r="O724" s="4"/>
      <c r="Y724" s="7"/>
    </row>
    <row r="725" spans="3:25" ht="12.75" x14ac:dyDescent="0.2">
      <c r="C725" s="58"/>
      <c r="L725" s="4"/>
      <c r="M725" s="4"/>
      <c r="O725" s="4"/>
      <c r="Y725" s="7"/>
    </row>
    <row r="726" spans="3:25" ht="12.75" x14ac:dyDescent="0.2">
      <c r="C726" s="58"/>
      <c r="L726" s="4"/>
      <c r="M726" s="4"/>
      <c r="O726" s="4"/>
      <c r="Y726" s="7"/>
    </row>
    <row r="727" spans="3:25" ht="12.75" x14ac:dyDescent="0.2">
      <c r="C727" s="58"/>
      <c r="L727" s="4"/>
      <c r="M727" s="4"/>
      <c r="O727" s="4"/>
      <c r="Y727" s="7"/>
    </row>
    <row r="728" spans="3:25" ht="12.75" x14ac:dyDescent="0.2">
      <c r="C728" s="58"/>
      <c r="L728" s="4"/>
      <c r="M728" s="4"/>
      <c r="O728" s="4"/>
      <c r="Y728" s="7"/>
    </row>
    <row r="729" spans="3:25" ht="12.75" x14ac:dyDescent="0.2">
      <c r="C729" s="58"/>
      <c r="L729" s="4"/>
      <c r="M729" s="4"/>
      <c r="O729" s="4"/>
      <c r="Y729" s="7"/>
    </row>
    <row r="730" spans="3:25" ht="12.75" x14ac:dyDescent="0.2">
      <c r="C730" s="58"/>
      <c r="L730" s="4"/>
      <c r="M730" s="4"/>
      <c r="O730" s="4"/>
      <c r="Y730" s="7"/>
    </row>
    <row r="731" spans="3:25" ht="12.75" x14ac:dyDescent="0.2">
      <c r="C731" s="58"/>
      <c r="L731" s="4"/>
      <c r="M731" s="4"/>
      <c r="O731" s="4"/>
      <c r="Y731" s="7"/>
    </row>
    <row r="732" spans="3:25" ht="12.75" x14ac:dyDescent="0.2">
      <c r="C732" s="58"/>
      <c r="L732" s="4"/>
      <c r="M732" s="4"/>
      <c r="O732" s="4"/>
      <c r="Y732" s="7"/>
    </row>
    <row r="733" spans="3:25" ht="12.75" x14ac:dyDescent="0.2">
      <c r="C733" s="58"/>
      <c r="L733" s="4"/>
      <c r="M733" s="4"/>
      <c r="O733" s="4"/>
      <c r="Y733" s="7"/>
    </row>
    <row r="734" spans="3:25" ht="12.75" x14ac:dyDescent="0.2">
      <c r="C734" s="58"/>
      <c r="L734" s="4"/>
      <c r="M734" s="4"/>
      <c r="O734" s="4"/>
      <c r="Y734" s="7"/>
    </row>
    <row r="735" spans="3:25" ht="12.75" x14ac:dyDescent="0.2">
      <c r="C735" s="58"/>
      <c r="L735" s="4"/>
      <c r="M735" s="4"/>
      <c r="O735" s="4"/>
      <c r="Y735" s="7"/>
    </row>
    <row r="736" spans="3:25" ht="12.75" x14ac:dyDescent="0.2">
      <c r="C736" s="58"/>
      <c r="L736" s="4"/>
      <c r="M736" s="4"/>
      <c r="O736" s="4"/>
      <c r="Y736" s="7"/>
    </row>
    <row r="737" spans="3:25" ht="12.75" x14ac:dyDescent="0.2">
      <c r="C737" s="58"/>
      <c r="L737" s="4"/>
      <c r="M737" s="4"/>
      <c r="O737" s="4"/>
      <c r="Y737" s="7"/>
    </row>
    <row r="738" spans="3:25" ht="12.75" x14ac:dyDescent="0.2">
      <c r="C738" s="58"/>
      <c r="L738" s="4"/>
      <c r="M738" s="4"/>
      <c r="O738" s="4"/>
      <c r="Y738" s="7"/>
    </row>
    <row r="739" spans="3:25" ht="12.75" x14ac:dyDescent="0.2">
      <c r="C739" s="58"/>
      <c r="L739" s="4"/>
      <c r="M739" s="4"/>
      <c r="O739" s="4"/>
      <c r="Y739" s="7"/>
    </row>
    <row r="740" spans="3:25" ht="12.75" x14ac:dyDescent="0.2">
      <c r="C740" s="58"/>
      <c r="L740" s="4"/>
      <c r="M740" s="4"/>
      <c r="O740" s="4"/>
      <c r="Y740" s="7"/>
    </row>
    <row r="741" spans="3:25" ht="12.75" x14ac:dyDescent="0.2">
      <c r="C741" s="58"/>
      <c r="L741" s="4"/>
      <c r="M741" s="4"/>
      <c r="O741" s="4"/>
      <c r="Y741" s="7"/>
    </row>
    <row r="742" spans="3:25" ht="12.75" x14ac:dyDescent="0.2">
      <c r="C742" s="58"/>
      <c r="L742" s="4"/>
      <c r="M742" s="4"/>
      <c r="O742" s="4"/>
      <c r="Y742" s="7"/>
    </row>
    <row r="743" spans="3:25" ht="12.75" x14ac:dyDescent="0.2">
      <c r="C743" s="58"/>
      <c r="L743" s="4"/>
      <c r="M743" s="4"/>
      <c r="O743" s="4"/>
      <c r="Y743" s="7"/>
    </row>
    <row r="744" spans="3:25" ht="12.75" x14ac:dyDescent="0.2">
      <c r="C744" s="58"/>
      <c r="L744" s="4"/>
      <c r="M744" s="4"/>
      <c r="O744" s="4"/>
      <c r="Y744" s="7"/>
    </row>
    <row r="745" spans="3:25" ht="12.75" x14ac:dyDescent="0.2">
      <c r="C745" s="58"/>
      <c r="L745" s="4"/>
      <c r="M745" s="4"/>
      <c r="O745" s="4"/>
      <c r="Y745" s="7"/>
    </row>
    <row r="746" spans="3:25" ht="12.75" x14ac:dyDescent="0.2">
      <c r="C746" s="58"/>
      <c r="L746" s="4"/>
      <c r="M746" s="4"/>
      <c r="O746" s="4"/>
      <c r="Y746" s="7"/>
    </row>
    <row r="747" spans="3:25" ht="12.75" x14ac:dyDescent="0.2">
      <c r="C747" s="58"/>
      <c r="L747" s="4"/>
      <c r="M747" s="4"/>
      <c r="O747" s="4"/>
      <c r="Y747" s="7"/>
    </row>
    <row r="748" spans="3:25" ht="12.75" x14ac:dyDescent="0.2">
      <c r="C748" s="58"/>
      <c r="L748" s="4"/>
      <c r="M748" s="4"/>
      <c r="O748" s="4"/>
      <c r="Y748" s="7"/>
    </row>
    <row r="749" spans="3:25" ht="12.75" x14ac:dyDescent="0.2">
      <c r="C749" s="58"/>
      <c r="L749" s="4"/>
      <c r="M749" s="4"/>
      <c r="O749" s="4"/>
      <c r="Y749" s="7"/>
    </row>
    <row r="750" spans="3:25" ht="12.75" x14ac:dyDescent="0.2">
      <c r="C750" s="58"/>
      <c r="L750" s="4"/>
      <c r="M750" s="4"/>
      <c r="O750" s="4"/>
      <c r="Y750" s="7"/>
    </row>
    <row r="751" spans="3:25" ht="12.75" x14ac:dyDescent="0.2">
      <c r="C751" s="58"/>
      <c r="L751" s="4"/>
      <c r="M751" s="4"/>
      <c r="O751" s="4"/>
      <c r="Y751" s="7"/>
    </row>
    <row r="752" spans="3:25" ht="12.75" x14ac:dyDescent="0.2">
      <c r="C752" s="58"/>
      <c r="L752" s="4"/>
      <c r="M752" s="4"/>
      <c r="O752" s="4"/>
      <c r="Y752" s="7"/>
    </row>
    <row r="753" spans="3:25" ht="12.75" x14ac:dyDescent="0.2">
      <c r="C753" s="58"/>
      <c r="L753" s="4"/>
      <c r="M753" s="4"/>
      <c r="O753" s="4"/>
      <c r="Y753" s="7"/>
    </row>
    <row r="754" spans="3:25" ht="12.75" x14ac:dyDescent="0.2">
      <c r="C754" s="58"/>
      <c r="L754" s="4"/>
      <c r="M754" s="4"/>
      <c r="O754" s="4"/>
      <c r="Y754" s="7"/>
    </row>
    <row r="755" spans="3:25" ht="12.75" x14ac:dyDescent="0.2">
      <c r="C755" s="58"/>
      <c r="L755" s="4"/>
      <c r="M755" s="4"/>
      <c r="O755" s="4"/>
      <c r="Y755" s="7"/>
    </row>
    <row r="756" spans="3:25" ht="12.75" x14ac:dyDescent="0.2">
      <c r="C756" s="58"/>
      <c r="L756" s="4"/>
      <c r="M756" s="4"/>
      <c r="O756" s="4"/>
      <c r="Y756" s="7"/>
    </row>
    <row r="757" spans="3:25" ht="12.75" x14ac:dyDescent="0.2">
      <c r="C757" s="58"/>
      <c r="L757" s="4"/>
      <c r="M757" s="4"/>
      <c r="O757" s="4"/>
      <c r="Y757" s="7"/>
    </row>
    <row r="758" spans="3:25" ht="12.75" x14ac:dyDescent="0.2">
      <c r="C758" s="58"/>
      <c r="L758" s="4"/>
      <c r="M758" s="4"/>
      <c r="O758" s="4"/>
      <c r="Y758" s="7"/>
    </row>
    <row r="759" spans="3:25" ht="12.75" x14ac:dyDescent="0.2">
      <c r="C759" s="58"/>
      <c r="L759" s="4"/>
      <c r="M759" s="4"/>
      <c r="O759" s="4"/>
      <c r="Y759" s="7"/>
    </row>
    <row r="760" spans="3:25" ht="12.75" x14ac:dyDescent="0.2">
      <c r="C760" s="58"/>
      <c r="L760" s="4"/>
      <c r="M760" s="4"/>
      <c r="O760" s="4"/>
      <c r="Y760" s="7"/>
    </row>
    <row r="761" spans="3:25" ht="12.75" x14ac:dyDescent="0.2">
      <c r="C761" s="58"/>
      <c r="L761" s="4"/>
      <c r="M761" s="4"/>
      <c r="O761" s="4"/>
      <c r="Y761" s="7"/>
    </row>
    <row r="762" spans="3:25" ht="12.75" x14ac:dyDescent="0.2">
      <c r="C762" s="58"/>
      <c r="L762" s="4"/>
      <c r="M762" s="4"/>
      <c r="O762" s="4"/>
      <c r="Y762" s="7"/>
    </row>
    <row r="763" spans="3:25" ht="12.75" x14ac:dyDescent="0.2">
      <c r="C763" s="58"/>
      <c r="L763" s="4"/>
      <c r="M763" s="4"/>
      <c r="O763" s="4"/>
      <c r="Y763" s="7"/>
    </row>
    <row r="764" spans="3:25" ht="12.75" x14ac:dyDescent="0.2">
      <c r="C764" s="58"/>
      <c r="L764" s="4"/>
      <c r="M764" s="4"/>
      <c r="O764" s="4"/>
      <c r="Y764" s="7"/>
    </row>
    <row r="765" spans="3:25" ht="12.75" x14ac:dyDescent="0.2">
      <c r="C765" s="58"/>
      <c r="L765" s="4"/>
      <c r="M765" s="4"/>
      <c r="O765" s="4"/>
      <c r="Y765" s="7"/>
    </row>
    <row r="766" spans="3:25" ht="12.75" x14ac:dyDescent="0.2">
      <c r="C766" s="58"/>
      <c r="L766" s="4"/>
      <c r="M766" s="4"/>
      <c r="O766" s="4"/>
      <c r="Y766" s="7"/>
    </row>
    <row r="767" spans="3:25" ht="12.75" x14ac:dyDescent="0.2">
      <c r="C767" s="58"/>
      <c r="L767" s="4"/>
      <c r="M767" s="4"/>
      <c r="O767" s="4"/>
      <c r="Y767" s="7"/>
    </row>
    <row r="768" spans="3:25" ht="12.75" x14ac:dyDescent="0.2">
      <c r="C768" s="58"/>
      <c r="L768" s="4"/>
      <c r="M768" s="4"/>
      <c r="O768" s="4"/>
      <c r="Y768" s="7"/>
    </row>
    <row r="769" spans="3:25" ht="12.75" x14ac:dyDescent="0.2">
      <c r="C769" s="58"/>
      <c r="L769" s="4"/>
      <c r="M769" s="4"/>
      <c r="O769" s="4"/>
      <c r="Y769" s="7"/>
    </row>
    <row r="770" spans="3:25" ht="12.75" x14ac:dyDescent="0.2">
      <c r="C770" s="58"/>
      <c r="L770" s="4"/>
      <c r="M770" s="4"/>
      <c r="O770" s="4"/>
      <c r="Y770" s="7"/>
    </row>
    <row r="771" spans="3:25" ht="12.75" x14ac:dyDescent="0.2">
      <c r="C771" s="58"/>
      <c r="L771" s="4"/>
      <c r="M771" s="4"/>
      <c r="O771" s="4"/>
      <c r="Y771" s="7"/>
    </row>
    <row r="772" spans="3:25" ht="12.75" x14ac:dyDescent="0.2">
      <c r="C772" s="58"/>
      <c r="L772" s="4"/>
      <c r="M772" s="4"/>
      <c r="O772" s="4"/>
      <c r="Y772" s="7"/>
    </row>
    <row r="773" spans="3:25" ht="12.75" x14ac:dyDescent="0.2">
      <c r="C773" s="58"/>
      <c r="L773" s="4"/>
      <c r="M773" s="4"/>
      <c r="O773" s="4"/>
      <c r="Y773" s="7"/>
    </row>
    <row r="774" spans="3:25" ht="12.75" x14ac:dyDescent="0.2">
      <c r="C774" s="58"/>
      <c r="L774" s="4"/>
      <c r="M774" s="4"/>
      <c r="O774" s="4"/>
      <c r="Y774" s="7"/>
    </row>
    <row r="775" spans="3:25" ht="12.75" x14ac:dyDescent="0.2">
      <c r="C775" s="58"/>
      <c r="L775" s="4"/>
      <c r="M775" s="4"/>
      <c r="O775" s="4"/>
      <c r="Y775" s="7"/>
    </row>
    <row r="776" spans="3:25" ht="12.75" x14ac:dyDescent="0.2">
      <c r="C776" s="58"/>
      <c r="L776" s="4"/>
      <c r="M776" s="4"/>
      <c r="O776" s="4"/>
      <c r="Y776" s="7"/>
    </row>
    <row r="777" spans="3:25" ht="12.75" x14ac:dyDescent="0.2">
      <c r="C777" s="58"/>
      <c r="L777" s="4"/>
      <c r="M777" s="4"/>
      <c r="O777" s="4"/>
      <c r="Y777" s="7"/>
    </row>
    <row r="778" spans="3:25" ht="12.75" x14ac:dyDescent="0.2">
      <c r="C778" s="58"/>
      <c r="L778" s="4"/>
      <c r="M778" s="4"/>
      <c r="O778" s="4"/>
      <c r="Y778" s="7"/>
    </row>
    <row r="779" spans="3:25" ht="12.75" x14ac:dyDescent="0.2">
      <c r="C779" s="58"/>
      <c r="L779" s="4"/>
      <c r="M779" s="4"/>
      <c r="O779" s="4"/>
      <c r="Y779" s="7"/>
    </row>
    <row r="780" spans="3:25" ht="12.75" x14ac:dyDescent="0.2">
      <c r="C780" s="58"/>
      <c r="L780" s="4"/>
      <c r="M780" s="4"/>
      <c r="O780" s="4"/>
      <c r="Y780" s="7"/>
    </row>
    <row r="781" spans="3:25" ht="12.75" x14ac:dyDescent="0.2">
      <c r="C781" s="58"/>
      <c r="L781" s="4"/>
      <c r="M781" s="4"/>
      <c r="O781" s="4"/>
      <c r="Y781" s="7"/>
    </row>
    <row r="782" spans="3:25" ht="12.75" x14ac:dyDescent="0.2">
      <c r="C782" s="58"/>
      <c r="L782" s="4"/>
      <c r="M782" s="4"/>
      <c r="O782" s="4"/>
      <c r="Y782" s="7"/>
    </row>
    <row r="783" spans="3:25" ht="12.75" x14ac:dyDescent="0.2">
      <c r="C783" s="58"/>
      <c r="L783" s="4"/>
      <c r="M783" s="4"/>
      <c r="O783" s="4"/>
      <c r="Y783" s="7"/>
    </row>
    <row r="784" spans="3:25" ht="12.75" x14ac:dyDescent="0.2">
      <c r="C784" s="58"/>
      <c r="L784" s="4"/>
      <c r="M784" s="4"/>
      <c r="O784" s="4"/>
      <c r="Y784" s="7"/>
    </row>
    <row r="785" spans="3:25" ht="12.75" x14ac:dyDescent="0.2">
      <c r="C785" s="58"/>
      <c r="L785" s="4"/>
      <c r="M785" s="4"/>
      <c r="O785" s="4"/>
      <c r="Y785" s="7"/>
    </row>
    <row r="786" spans="3:25" ht="12.75" x14ac:dyDescent="0.2">
      <c r="C786" s="58"/>
      <c r="L786" s="4"/>
      <c r="M786" s="4"/>
      <c r="O786" s="4"/>
      <c r="Y786" s="7"/>
    </row>
    <row r="787" spans="3:25" ht="12.75" x14ac:dyDescent="0.2">
      <c r="C787" s="58"/>
      <c r="L787" s="4"/>
      <c r="M787" s="4"/>
      <c r="O787" s="4"/>
      <c r="Y787" s="7"/>
    </row>
    <row r="788" spans="3:25" ht="12.75" x14ac:dyDescent="0.2">
      <c r="C788" s="58"/>
      <c r="L788" s="4"/>
      <c r="M788" s="4"/>
      <c r="O788" s="4"/>
      <c r="Y788" s="7"/>
    </row>
    <row r="789" spans="3:25" ht="12.75" x14ac:dyDescent="0.2">
      <c r="C789" s="58"/>
      <c r="L789" s="4"/>
      <c r="M789" s="4"/>
      <c r="O789" s="4"/>
      <c r="Y789" s="7"/>
    </row>
    <row r="790" spans="3:25" ht="12.75" x14ac:dyDescent="0.2">
      <c r="C790" s="58"/>
      <c r="L790" s="4"/>
      <c r="M790" s="4"/>
      <c r="O790" s="4"/>
      <c r="Y790" s="7"/>
    </row>
    <row r="791" spans="3:25" ht="12.75" x14ac:dyDescent="0.2">
      <c r="C791" s="58"/>
      <c r="L791" s="4"/>
      <c r="M791" s="4"/>
      <c r="O791" s="4"/>
      <c r="Y791" s="7"/>
    </row>
    <row r="792" spans="3:25" ht="12.75" x14ac:dyDescent="0.2">
      <c r="C792" s="58"/>
      <c r="L792" s="4"/>
      <c r="M792" s="4"/>
      <c r="O792" s="4"/>
      <c r="Y792" s="7"/>
    </row>
    <row r="793" spans="3:25" ht="12.75" x14ac:dyDescent="0.2">
      <c r="C793" s="58"/>
      <c r="L793" s="4"/>
      <c r="M793" s="4"/>
      <c r="O793" s="4"/>
      <c r="Y793" s="7"/>
    </row>
    <row r="794" spans="3:25" ht="12.75" x14ac:dyDescent="0.2">
      <c r="C794" s="58"/>
      <c r="L794" s="4"/>
      <c r="M794" s="4"/>
      <c r="O794" s="4"/>
      <c r="Y794" s="7"/>
    </row>
    <row r="795" spans="3:25" ht="12.75" x14ac:dyDescent="0.2">
      <c r="C795" s="58"/>
      <c r="L795" s="4"/>
      <c r="M795" s="4"/>
      <c r="O795" s="4"/>
      <c r="Y795" s="7"/>
    </row>
    <row r="796" spans="3:25" ht="12.75" x14ac:dyDescent="0.2">
      <c r="C796" s="58"/>
      <c r="L796" s="4"/>
      <c r="M796" s="4"/>
      <c r="O796" s="4"/>
      <c r="Y796" s="7"/>
    </row>
    <row r="797" spans="3:25" ht="12.75" x14ac:dyDescent="0.2">
      <c r="C797" s="58"/>
      <c r="L797" s="4"/>
      <c r="M797" s="4"/>
      <c r="O797" s="4"/>
      <c r="Y797" s="7"/>
    </row>
    <row r="798" spans="3:25" ht="12.75" x14ac:dyDescent="0.2">
      <c r="C798" s="58"/>
      <c r="L798" s="4"/>
      <c r="M798" s="4"/>
      <c r="O798" s="4"/>
      <c r="Y798" s="7"/>
    </row>
    <row r="799" spans="3:25" ht="12.75" x14ac:dyDescent="0.2">
      <c r="C799" s="58"/>
      <c r="L799" s="4"/>
      <c r="M799" s="4"/>
      <c r="O799" s="4"/>
      <c r="Y799" s="7"/>
    </row>
    <row r="800" spans="3:25" ht="12.75" x14ac:dyDescent="0.2">
      <c r="C800" s="58"/>
      <c r="L800" s="4"/>
      <c r="M800" s="4"/>
      <c r="O800" s="4"/>
      <c r="Y800" s="7"/>
    </row>
    <row r="801" spans="3:25" ht="12.75" x14ac:dyDescent="0.2">
      <c r="C801" s="58"/>
      <c r="L801" s="4"/>
      <c r="M801" s="4"/>
      <c r="O801" s="4"/>
      <c r="Y801" s="7"/>
    </row>
    <row r="802" spans="3:25" ht="12.75" x14ac:dyDescent="0.2">
      <c r="C802" s="58"/>
      <c r="L802" s="4"/>
      <c r="M802" s="4"/>
      <c r="O802" s="4"/>
      <c r="Y802" s="7"/>
    </row>
    <row r="803" spans="3:25" ht="12.75" x14ac:dyDescent="0.2">
      <c r="C803" s="58"/>
      <c r="L803" s="4"/>
      <c r="M803" s="4"/>
      <c r="O803" s="4"/>
      <c r="Y803" s="7"/>
    </row>
    <row r="804" spans="3:25" ht="12.75" x14ac:dyDescent="0.2">
      <c r="C804" s="58"/>
      <c r="L804" s="4"/>
      <c r="M804" s="4"/>
      <c r="O804" s="4"/>
      <c r="Y804" s="7"/>
    </row>
    <row r="805" spans="3:25" ht="12.75" x14ac:dyDescent="0.2">
      <c r="C805" s="58"/>
      <c r="L805" s="4"/>
      <c r="M805" s="4"/>
      <c r="O805" s="4"/>
      <c r="Y805" s="7"/>
    </row>
    <row r="806" spans="3:25" ht="12.75" x14ac:dyDescent="0.2">
      <c r="C806" s="58"/>
      <c r="L806" s="4"/>
      <c r="M806" s="4"/>
      <c r="O806" s="4"/>
      <c r="Y806" s="7"/>
    </row>
    <row r="807" spans="3:25" ht="12.75" x14ac:dyDescent="0.2">
      <c r="C807" s="58"/>
      <c r="L807" s="4"/>
      <c r="M807" s="4"/>
      <c r="O807" s="4"/>
      <c r="Y807" s="7"/>
    </row>
    <row r="808" spans="3:25" ht="12.75" x14ac:dyDescent="0.2">
      <c r="C808" s="58"/>
      <c r="L808" s="4"/>
      <c r="M808" s="4"/>
      <c r="O808" s="4"/>
      <c r="Y808" s="7"/>
    </row>
    <row r="809" spans="3:25" ht="12.75" x14ac:dyDescent="0.2">
      <c r="C809" s="58"/>
      <c r="L809" s="4"/>
      <c r="M809" s="4"/>
      <c r="O809" s="4"/>
      <c r="Y809" s="7"/>
    </row>
    <row r="810" spans="3:25" ht="12.75" x14ac:dyDescent="0.2">
      <c r="C810" s="58"/>
      <c r="L810" s="4"/>
      <c r="M810" s="4"/>
      <c r="O810" s="4"/>
      <c r="Y810" s="7"/>
    </row>
    <row r="811" spans="3:25" ht="12.75" x14ac:dyDescent="0.2">
      <c r="C811" s="58"/>
      <c r="L811" s="4"/>
      <c r="M811" s="4"/>
      <c r="O811" s="4"/>
      <c r="Y811" s="7"/>
    </row>
    <row r="812" spans="3:25" ht="12.75" x14ac:dyDescent="0.2">
      <c r="C812" s="58"/>
      <c r="L812" s="4"/>
      <c r="M812" s="4"/>
      <c r="O812" s="4"/>
      <c r="Y812" s="7"/>
    </row>
    <row r="813" spans="3:25" ht="12.75" x14ac:dyDescent="0.2">
      <c r="C813" s="58"/>
      <c r="L813" s="4"/>
      <c r="M813" s="4"/>
      <c r="O813" s="4"/>
      <c r="Y813" s="7"/>
    </row>
    <row r="814" spans="3:25" ht="12.75" x14ac:dyDescent="0.2">
      <c r="C814" s="58"/>
      <c r="L814" s="4"/>
      <c r="M814" s="4"/>
      <c r="O814" s="4"/>
      <c r="Y814" s="7"/>
    </row>
    <row r="815" spans="3:25" ht="12.75" x14ac:dyDescent="0.2">
      <c r="C815" s="58"/>
      <c r="L815" s="4"/>
      <c r="M815" s="4"/>
      <c r="O815" s="4"/>
      <c r="Y815" s="7"/>
    </row>
    <row r="816" spans="3:25" ht="12.75" x14ac:dyDescent="0.2">
      <c r="C816" s="58"/>
      <c r="L816" s="4"/>
      <c r="M816" s="4"/>
      <c r="O816" s="4"/>
      <c r="Y816" s="7"/>
    </row>
    <row r="817" spans="3:25" ht="12.75" x14ac:dyDescent="0.2">
      <c r="C817" s="58"/>
      <c r="L817" s="4"/>
      <c r="M817" s="4"/>
      <c r="O817" s="4"/>
      <c r="Y817" s="7"/>
    </row>
    <row r="818" spans="3:25" ht="12.75" x14ac:dyDescent="0.2">
      <c r="C818" s="58"/>
      <c r="L818" s="4"/>
      <c r="M818" s="4"/>
      <c r="O818" s="4"/>
      <c r="Y818" s="7"/>
    </row>
    <row r="819" spans="3:25" ht="12.75" x14ac:dyDescent="0.2">
      <c r="C819" s="58"/>
      <c r="L819" s="4"/>
      <c r="M819" s="4"/>
      <c r="O819" s="4"/>
      <c r="Y819" s="7"/>
    </row>
    <row r="820" spans="3:25" ht="12.75" x14ac:dyDescent="0.2">
      <c r="C820" s="58"/>
      <c r="L820" s="4"/>
      <c r="M820" s="4"/>
      <c r="O820" s="4"/>
      <c r="Y820" s="7"/>
    </row>
    <row r="821" spans="3:25" ht="12.75" x14ac:dyDescent="0.2">
      <c r="C821" s="58"/>
      <c r="L821" s="4"/>
      <c r="M821" s="4"/>
      <c r="O821" s="4"/>
      <c r="Y821" s="7"/>
    </row>
    <row r="822" spans="3:25" ht="12.75" x14ac:dyDescent="0.2">
      <c r="C822" s="58"/>
      <c r="L822" s="4"/>
      <c r="M822" s="4"/>
      <c r="O822" s="4"/>
      <c r="Y822" s="7"/>
    </row>
    <row r="823" spans="3:25" ht="12.75" x14ac:dyDescent="0.2">
      <c r="C823" s="58"/>
      <c r="L823" s="4"/>
      <c r="M823" s="4"/>
      <c r="O823" s="4"/>
      <c r="Y823" s="7"/>
    </row>
    <row r="824" spans="3:25" ht="12.75" x14ac:dyDescent="0.2">
      <c r="C824" s="58"/>
      <c r="L824" s="4"/>
      <c r="M824" s="4"/>
      <c r="O824" s="4"/>
      <c r="Y824" s="7"/>
    </row>
    <row r="825" spans="3:25" ht="12.75" x14ac:dyDescent="0.2">
      <c r="C825" s="58"/>
      <c r="L825" s="4"/>
      <c r="M825" s="4"/>
      <c r="O825" s="4"/>
      <c r="Y825" s="7"/>
    </row>
    <row r="826" spans="3:25" ht="12.75" x14ac:dyDescent="0.2">
      <c r="C826" s="58"/>
      <c r="L826" s="4"/>
      <c r="M826" s="4"/>
      <c r="O826" s="4"/>
      <c r="Y826" s="7"/>
    </row>
    <row r="827" spans="3:25" ht="12.75" x14ac:dyDescent="0.2">
      <c r="C827" s="58"/>
      <c r="L827" s="4"/>
      <c r="M827" s="4"/>
      <c r="O827" s="4"/>
      <c r="Y827" s="7"/>
    </row>
    <row r="828" spans="3:25" ht="12.75" x14ac:dyDescent="0.2">
      <c r="C828" s="58"/>
      <c r="L828" s="4"/>
      <c r="M828" s="4"/>
      <c r="O828" s="4"/>
      <c r="Y828" s="7"/>
    </row>
    <row r="829" spans="3:25" ht="12.75" x14ac:dyDescent="0.2">
      <c r="C829" s="58"/>
      <c r="L829" s="4"/>
      <c r="M829" s="4"/>
      <c r="O829" s="4"/>
      <c r="Y829" s="7"/>
    </row>
    <row r="830" spans="3:25" ht="12.75" x14ac:dyDescent="0.2">
      <c r="C830" s="58"/>
      <c r="L830" s="4"/>
      <c r="M830" s="4"/>
      <c r="O830" s="4"/>
      <c r="Y830" s="7"/>
    </row>
    <row r="831" spans="3:25" ht="12.75" x14ac:dyDescent="0.2">
      <c r="C831" s="58"/>
      <c r="L831" s="4"/>
      <c r="M831" s="4"/>
      <c r="O831" s="4"/>
      <c r="Y831" s="7"/>
    </row>
    <row r="832" spans="3:25" ht="12.75" x14ac:dyDescent="0.2">
      <c r="C832" s="58"/>
      <c r="L832" s="4"/>
      <c r="M832" s="4"/>
      <c r="O832" s="4"/>
      <c r="Y832" s="7"/>
    </row>
    <row r="833" spans="3:25" ht="12.75" x14ac:dyDescent="0.2">
      <c r="C833" s="58"/>
      <c r="L833" s="4"/>
      <c r="M833" s="4"/>
      <c r="O833" s="4"/>
      <c r="Y833" s="7"/>
    </row>
    <row r="834" spans="3:25" ht="12.75" x14ac:dyDescent="0.2">
      <c r="C834" s="58"/>
      <c r="L834" s="4"/>
      <c r="M834" s="4"/>
      <c r="O834" s="4"/>
      <c r="Y834" s="7"/>
    </row>
    <row r="835" spans="3:25" ht="12.75" x14ac:dyDescent="0.2">
      <c r="C835" s="58"/>
      <c r="L835" s="4"/>
      <c r="M835" s="4"/>
      <c r="O835" s="4"/>
      <c r="Y835" s="7"/>
    </row>
    <row r="836" spans="3:25" ht="12.75" x14ac:dyDescent="0.2">
      <c r="C836" s="58"/>
      <c r="L836" s="4"/>
      <c r="M836" s="4"/>
      <c r="O836" s="4"/>
      <c r="Y836" s="7"/>
    </row>
    <row r="837" spans="3:25" ht="12.75" x14ac:dyDescent="0.2">
      <c r="C837" s="58"/>
      <c r="L837" s="4"/>
      <c r="M837" s="4"/>
      <c r="O837" s="4"/>
      <c r="Y837" s="7"/>
    </row>
    <row r="838" spans="3:25" ht="12.75" x14ac:dyDescent="0.2">
      <c r="C838" s="58"/>
      <c r="L838" s="4"/>
      <c r="M838" s="4"/>
      <c r="O838" s="4"/>
      <c r="Y838" s="7"/>
    </row>
    <row r="839" spans="3:25" ht="12.75" x14ac:dyDescent="0.2">
      <c r="C839" s="58"/>
      <c r="L839" s="4"/>
      <c r="M839" s="4"/>
      <c r="O839" s="4"/>
      <c r="Y839" s="7"/>
    </row>
    <row r="840" spans="3:25" ht="12.75" x14ac:dyDescent="0.2">
      <c r="C840" s="58"/>
      <c r="L840" s="4"/>
      <c r="M840" s="4"/>
      <c r="O840" s="4"/>
      <c r="Y840" s="7"/>
    </row>
    <row r="841" spans="3:25" ht="12.75" x14ac:dyDescent="0.2">
      <c r="C841" s="58"/>
      <c r="L841" s="4"/>
      <c r="M841" s="4"/>
      <c r="O841" s="4"/>
      <c r="Y841" s="7"/>
    </row>
    <row r="842" spans="3:25" ht="12.75" x14ac:dyDescent="0.2">
      <c r="C842" s="58"/>
      <c r="L842" s="4"/>
      <c r="M842" s="4"/>
      <c r="O842" s="4"/>
      <c r="Y842" s="7"/>
    </row>
    <row r="843" spans="3:25" ht="12.75" x14ac:dyDescent="0.2">
      <c r="C843" s="58"/>
      <c r="L843" s="4"/>
      <c r="M843" s="4"/>
      <c r="O843" s="4"/>
      <c r="Y843" s="7"/>
    </row>
    <row r="844" spans="3:25" ht="12.75" x14ac:dyDescent="0.2">
      <c r="C844" s="58"/>
      <c r="L844" s="4"/>
      <c r="M844" s="4"/>
      <c r="O844" s="4"/>
      <c r="Y844" s="7"/>
    </row>
    <row r="845" spans="3:25" ht="12.75" x14ac:dyDescent="0.2">
      <c r="C845" s="58"/>
      <c r="L845" s="4"/>
      <c r="M845" s="4"/>
      <c r="O845" s="4"/>
      <c r="Y845" s="7"/>
    </row>
    <row r="846" spans="3:25" ht="12.75" x14ac:dyDescent="0.2">
      <c r="C846" s="58"/>
      <c r="L846" s="4"/>
      <c r="M846" s="4"/>
      <c r="O846" s="4"/>
      <c r="Y846" s="7"/>
    </row>
    <row r="847" spans="3:25" ht="12.75" x14ac:dyDescent="0.2">
      <c r="C847" s="58"/>
      <c r="L847" s="4"/>
      <c r="M847" s="4"/>
      <c r="O847" s="4"/>
      <c r="Y847" s="7"/>
    </row>
    <row r="848" spans="3:25" ht="12.75" x14ac:dyDescent="0.2">
      <c r="C848" s="58"/>
      <c r="L848" s="4"/>
      <c r="M848" s="4"/>
      <c r="O848" s="4"/>
      <c r="Y848" s="7"/>
    </row>
    <row r="849" spans="3:25" ht="12.75" x14ac:dyDescent="0.2">
      <c r="C849" s="58"/>
      <c r="L849" s="4"/>
      <c r="M849" s="4"/>
      <c r="O849" s="4"/>
      <c r="Y849" s="7"/>
    </row>
    <row r="850" spans="3:25" ht="12.75" x14ac:dyDescent="0.2">
      <c r="C850" s="58"/>
      <c r="L850" s="4"/>
      <c r="M850" s="4"/>
      <c r="O850" s="4"/>
      <c r="Y850" s="7"/>
    </row>
    <row r="851" spans="3:25" ht="12.75" x14ac:dyDescent="0.2">
      <c r="C851" s="58"/>
      <c r="L851" s="4"/>
      <c r="M851" s="4"/>
      <c r="O851" s="4"/>
      <c r="Y851" s="7"/>
    </row>
    <row r="852" spans="3:25" ht="12.75" x14ac:dyDescent="0.2">
      <c r="C852" s="58"/>
      <c r="L852" s="4"/>
      <c r="M852" s="4"/>
      <c r="O852" s="4"/>
      <c r="Y852" s="7"/>
    </row>
    <row r="853" spans="3:25" ht="12.75" x14ac:dyDescent="0.2">
      <c r="C853" s="58"/>
      <c r="L853" s="4"/>
      <c r="M853" s="4"/>
      <c r="O853" s="4"/>
      <c r="Y853" s="7"/>
    </row>
    <row r="854" spans="3:25" ht="12.75" x14ac:dyDescent="0.2">
      <c r="C854" s="58"/>
      <c r="L854" s="4"/>
      <c r="M854" s="4"/>
      <c r="O854" s="4"/>
      <c r="Y854" s="7"/>
    </row>
    <row r="855" spans="3:25" ht="12.75" x14ac:dyDescent="0.2">
      <c r="C855" s="58"/>
      <c r="L855" s="4"/>
      <c r="M855" s="4"/>
      <c r="O855" s="4"/>
      <c r="Y855" s="7"/>
    </row>
    <row r="856" spans="3:25" ht="12.75" x14ac:dyDescent="0.2">
      <c r="C856" s="58"/>
      <c r="L856" s="4"/>
      <c r="M856" s="4"/>
      <c r="O856" s="4"/>
      <c r="Y856" s="7"/>
    </row>
    <row r="857" spans="3:25" ht="12.75" x14ac:dyDescent="0.2">
      <c r="C857" s="58"/>
      <c r="L857" s="4"/>
      <c r="M857" s="4"/>
      <c r="O857" s="4"/>
      <c r="Y857" s="7"/>
    </row>
    <row r="858" spans="3:25" ht="12.75" x14ac:dyDescent="0.2">
      <c r="C858" s="58"/>
      <c r="L858" s="4"/>
      <c r="M858" s="4"/>
      <c r="O858" s="4"/>
      <c r="Y858" s="7"/>
    </row>
    <row r="859" spans="3:25" ht="12.75" x14ac:dyDescent="0.2">
      <c r="C859" s="58"/>
      <c r="L859" s="4"/>
      <c r="M859" s="4"/>
      <c r="O859" s="4"/>
      <c r="Y859" s="7"/>
    </row>
    <row r="860" spans="3:25" ht="12.75" x14ac:dyDescent="0.2">
      <c r="C860" s="58"/>
      <c r="L860" s="4"/>
      <c r="M860" s="4"/>
      <c r="O860" s="4"/>
      <c r="Y860" s="7"/>
    </row>
    <row r="861" spans="3:25" ht="12.75" x14ac:dyDescent="0.2">
      <c r="C861" s="58"/>
      <c r="L861" s="4"/>
      <c r="M861" s="4"/>
      <c r="O861" s="4"/>
      <c r="Y861" s="7"/>
    </row>
    <row r="862" spans="3:25" ht="12.75" x14ac:dyDescent="0.2">
      <c r="C862" s="58"/>
      <c r="L862" s="4"/>
      <c r="M862" s="4"/>
      <c r="O862" s="4"/>
      <c r="Y862" s="7"/>
    </row>
    <row r="863" spans="3:25" ht="12.75" x14ac:dyDescent="0.2">
      <c r="C863" s="58"/>
      <c r="L863" s="4"/>
      <c r="M863" s="4"/>
      <c r="O863" s="4"/>
      <c r="Y863" s="7"/>
    </row>
    <row r="864" spans="3:25" ht="12.75" x14ac:dyDescent="0.2">
      <c r="C864" s="58"/>
      <c r="L864" s="4"/>
      <c r="M864" s="4"/>
      <c r="O864" s="4"/>
      <c r="Y864" s="7"/>
    </row>
    <row r="865" spans="3:25" ht="12.75" x14ac:dyDescent="0.2">
      <c r="C865" s="58"/>
      <c r="L865" s="4"/>
      <c r="M865" s="4"/>
      <c r="O865" s="4"/>
      <c r="Y865" s="7"/>
    </row>
    <row r="866" spans="3:25" ht="12.75" x14ac:dyDescent="0.2">
      <c r="C866" s="58"/>
      <c r="L866" s="4"/>
      <c r="M866" s="4"/>
      <c r="O866" s="4"/>
      <c r="Y866" s="7"/>
    </row>
    <row r="867" spans="3:25" ht="12.75" x14ac:dyDescent="0.2">
      <c r="C867" s="58"/>
      <c r="L867" s="4"/>
      <c r="M867" s="4"/>
      <c r="O867" s="4"/>
      <c r="Y867" s="7"/>
    </row>
    <row r="868" spans="3:25" ht="12.75" x14ac:dyDescent="0.2">
      <c r="C868" s="58"/>
      <c r="L868" s="4"/>
      <c r="M868" s="4"/>
      <c r="O868" s="4"/>
      <c r="Y868" s="7"/>
    </row>
    <row r="869" spans="3:25" ht="12.75" x14ac:dyDescent="0.2">
      <c r="C869" s="58"/>
      <c r="L869" s="4"/>
      <c r="M869" s="4"/>
      <c r="O869" s="4"/>
      <c r="Y869" s="7"/>
    </row>
    <row r="870" spans="3:25" ht="12.75" x14ac:dyDescent="0.2">
      <c r="C870" s="58"/>
      <c r="L870" s="4"/>
      <c r="M870" s="4"/>
      <c r="O870" s="4"/>
      <c r="Y870" s="7"/>
    </row>
    <row r="871" spans="3:25" ht="12.75" x14ac:dyDescent="0.2">
      <c r="C871" s="58"/>
      <c r="L871" s="4"/>
      <c r="M871" s="4"/>
      <c r="O871" s="4"/>
      <c r="Y871" s="7"/>
    </row>
    <row r="872" spans="3:25" ht="12.75" x14ac:dyDescent="0.2">
      <c r="C872" s="58"/>
      <c r="L872" s="4"/>
      <c r="M872" s="4"/>
      <c r="O872" s="4"/>
      <c r="Y872" s="7"/>
    </row>
    <row r="873" spans="3:25" ht="12.75" x14ac:dyDescent="0.2">
      <c r="C873" s="58"/>
      <c r="L873" s="4"/>
      <c r="M873" s="4"/>
      <c r="O873" s="4"/>
      <c r="Y873" s="7"/>
    </row>
    <row r="874" spans="3:25" ht="12.75" x14ac:dyDescent="0.2">
      <c r="C874" s="58"/>
      <c r="L874" s="4"/>
      <c r="M874" s="4"/>
      <c r="O874" s="4"/>
      <c r="Y874" s="7"/>
    </row>
    <row r="875" spans="3:25" ht="12.75" x14ac:dyDescent="0.2">
      <c r="C875" s="58"/>
      <c r="L875" s="4"/>
      <c r="M875" s="4"/>
      <c r="O875" s="4"/>
      <c r="Y875" s="7"/>
    </row>
    <row r="876" spans="3:25" ht="12.75" x14ac:dyDescent="0.2">
      <c r="C876" s="58"/>
      <c r="L876" s="4"/>
      <c r="M876" s="4"/>
      <c r="O876" s="4"/>
      <c r="Y876" s="7"/>
    </row>
    <row r="877" spans="3:25" ht="12.75" x14ac:dyDescent="0.2">
      <c r="C877" s="58"/>
      <c r="L877" s="4"/>
      <c r="M877" s="4"/>
      <c r="O877" s="4"/>
      <c r="Y877" s="7"/>
    </row>
    <row r="878" spans="3:25" ht="12.75" x14ac:dyDescent="0.2">
      <c r="C878" s="58"/>
      <c r="L878" s="4"/>
      <c r="M878" s="4"/>
      <c r="O878" s="4"/>
      <c r="Y878" s="7"/>
    </row>
    <row r="879" spans="3:25" ht="12.75" x14ac:dyDescent="0.2">
      <c r="C879" s="58"/>
      <c r="L879" s="4"/>
      <c r="M879" s="4"/>
      <c r="O879" s="4"/>
      <c r="Y879" s="7"/>
    </row>
    <row r="880" spans="3:25" ht="12.75" x14ac:dyDescent="0.2">
      <c r="C880" s="58"/>
      <c r="L880" s="4"/>
      <c r="M880" s="4"/>
      <c r="O880" s="4"/>
      <c r="Y880" s="7"/>
    </row>
    <row r="881" spans="3:25" ht="12.75" x14ac:dyDescent="0.2">
      <c r="C881" s="58"/>
      <c r="L881" s="4"/>
      <c r="M881" s="4"/>
      <c r="O881" s="4"/>
      <c r="Y881" s="7"/>
    </row>
    <row r="882" spans="3:25" ht="12.75" x14ac:dyDescent="0.2">
      <c r="C882" s="58"/>
      <c r="L882" s="4"/>
      <c r="M882" s="4"/>
      <c r="O882" s="4"/>
      <c r="Y882" s="7"/>
    </row>
    <row r="883" spans="3:25" ht="12.75" x14ac:dyDescent="0.2">
      <c r="C883" s="58"/>
      <c r="L883" s="4"/>
      <c r="M883" s="4"/>
      <c r="O883" s="4"/>
      <c r="Y883" s="7"/>
    </row>
    <row r="884" spans="3:25" ht="12.75" x14ac:dyDescent="0.2">
      <c r="C884" s="58"/>
      <c r="L884" s="4"/>
      <c r="M884" s="4"/>
      <c r="O884" s="4"/>
      <c r="Y884" s="7"/>
    </row>
    <row r="885" spans="3:25" ht="12.75" x14ac:dyDescent="0.2">
      <c r="C885" s="58"/>
      <c r="L885" s="4"/>
      <c r="M885" s="4"/>
      <c r="O885" s="4"/>
      <c r="Y885" s="7"/>
    </row>
    <row r="886" spans="3:25" ht="12.75" x14ac:dyDescent="0.2">
      <c r="C886" s="58"/>
      <c r="L886" s="4"/>
      <c r="M886" s="4"/>
      <c r="O886" s="4"/>
      <c r="Y886" s="7"/>
    </row>
    <row r="887" spans="3:25" ht="12.75" x14ac:dyDescent="0.2">
      <c r="C887" s="58"/>
      <c r="L887" s="4"/>
      <c r="M887" s="4"/>
      <c r="O887" s="4"/>
      <c r="Y887" s="7"/>
    </row>
    <row r="888" spans="3:25" ht="12.75" x14ac:dyDescent="0.2">
      <c r="C888" s="58"/>
      <c r="L888" s="4"/>
      <c r="M888" s="4"/>
      <c r="O888" s="4"/>
      <c r="Y888" s="7"/>
    </row>
    <row r="889" spans="3:25" ht="12.75" x14ac:dyDescent="0.2">
      <c r="C889" s="58"/>
      <c r="L889" s="4"/>
      <c r="M889" s="4"/>
      <c r="O889" s="4"/>
      <c r="Y889" s="7"/>
    </row>
    <row r="890" spans="3:25" ht="12.75" x14ac:dyDescent="0.2">
      <c r="C890" s="58"/>
      <c r="L890" s="4"/>
      <c r="M890" s="4"/>
      <c r="O890" s="4"/>
      <c r="Y890" s="7"/>
    </row>
    <row r="891" spans="3:25" ht="12.75" x14ac:dyDescent="0.2">
      <c r="C891" s="58"/>
      <c r="L891" s="4"/>
      <c r="M891" s="4"/>
      <c r="O891" s="4"/>
      <c r="Y891" s="7"/>
    </row>
    <row r="892" spans="3:25" ht="12.75" x14ac:dyDescent="0.2">
      <c r="C892" s="58"/>
      <c r="L892" s="4"/>
      <c r="M892" s="4"/>
      <c r="O892" s="4"/>
      <c r="Y892" s="7"/>
    </row>
    <row r="893" spans="3:25" ht="12.75" x14ac:dyDescent="0.2">
      <c r="C893" s="58"/>
      <c r="L893" s="4"/>
      <c r="M893" s="4"/>
      <c r="O893" s="4"/>
      <c r="Y893" s="7"/>
    </row>
    <row r="894" spans="3:25" ht="12.75" x14ac:dyDescent="0.2">
      <c r="C894" s="58"/>
      <c r="L894" s="4"/>
      <c r="M894" s="4"/>
      <c r="O894" s="4"/>
      <c r="Y894" s="7"/>
    </row>
    <row r="895" spans="3:25" ht="12.75" x14ac:dyDescent="0.2">
      <c r="C895" s="58"/>
      <c r="L895" s="4"/>
      <c r="M895" s="4"/>
      <c r="O895" s="4"/>
      <c r="Y895" s="7"/>
    </row>
    <row r="896" spans="3:25" ht="12.75" x14ac:dyDescent="0.2">
      <c r="C896" s="58"/>
      <c r="L896" s="4"/>
      <c r="M896" s="4"/>
      <c r="O896" s="4"/>
      <c r="Y896" s="7"/>
    </row>
    <row r="897" spans="3:25" ht="12.75" x14ac:dyDescent="0.2">
      <c r="C897" s="58"/>
      <c r="L897" s="4"/>
      <c r="M897" s="4"/>
      <c r="O897" s="4"/>
      <c r="Y897" s="7"/>
    </row>
    <row r="898" spans="3:25" ht="12.75" x14ac:dyDescent="0.2">
      <c r="C898" s="58"/>
      <c r="L898" s="4"/>
      <c r="M898" s="4"/>
      <c r="O898" s="4"/>
      <c r="Y898" s="7"/>
    </row>
    <row r="899" spans="3:25" ht="12.75" x14ac:dyDescent="0.2">
      <c r="C899" s="58"/>
      <c r="L899" s="4"/>
      <c r="M899" s="4"/>
      <c r="O899" s="4"/>
      <c r="Y899" s="7"/>
    </row>
    <row r="900" spans="3:25" ht="12.75" x14ac:dyDescent="0.2">
      <c r="C900" s="58"/>
      <c r="L900" s="4"/>
      <c r="M900" s="4"/>
      <c r="O900" s="4"/>
      <c r="Y900" s="7"/>
    </row>
    <row r="901" spans="3:25" ht="12.75" x14ac:dyDescent="0.2">
      <c r="C901" s="58"/>
      <c r="L901" s="4"/>
      <c r="M901" s="4"/>
      <c r="O901" s="4"/>
      <c r="Y901" s="7"/>
    </row>
    <row r="902" spans="3:25" ht="12.75" x14ac:dyDescent="0.2">
      <c r="C902" s="58"/>
      <c r="L902" s="4"/>
      <c r="M902" s="4"/>
      <c r="O902" s="4"/>
      <c r="Y902" s="7"/>
    </row>
    <row r="903" spans="3:25" ht="12.75" x14ac:dyDescent="0.2">
      <c r="C903" s="58"/>
      <c r="L903" s="4"/>
      <c r="M903" s="4"/>
      <c r="O903" s="4"/>
      <c r="Y903" s="7"/>
    </row>
    <row r="904" spans="3:25" ht="12.75" x14ac:dyDescent="0.2">
      <c r="C904" s="58"/>
      <c r="L904" s="4"/>
      <c r="M904" s="4"/>
      <c r="O904" s="4"/>
      <c r="Y904" s="7"/>
    </row>
    <row r="905" spans="3:25" ht="12.75" x14ac:dyDescent="0.2">
      <c r="C905" s="58"/>
      <c r="L905" s="4"/>
      <c r="M905" s="4"/>
      <c r="O905" s="4"/>
      <c r="Y905" s="7"/>
    </row>
    <row r="906" spans="3:25" ht="12.75" x14ac:dyDescent="0.2">
      <c r="C906" s="58"/>
      <c r="L906" s="4"/>
      <c r="M906" s="4"/>
      <c r="O906" s="4"/>
      <c r="Y906" s="7"/>
    </row>
    <row r="907" spans="3:25" ht="12.75" x14ac:dyDescent="0.2">
      <c r="C907" s="58"/>
      <c r="L907" s="4"/>
      <c r="M907" s="4"/>
      <c r="O907" s="4"/>
      <c r="Y907" s="7"/>
    </row>
    <row r="908" spans="3:25" ht="12.75" x14ac:dyDescent="0.2">
      <c r="C908" s="58"/>
      <c r="L908" s="4"/>
      <c r="M908" s="4"/>
      <c r="O908" s="4"/>
      <c r="Y908" s="7"/>
    </row>
    <row r="909" spans="3:25" ht="12.75" x14ac:dyDescent="0.2">
      <c r="C909" s="58"/>
      <c r="L909" s="4"/>
      <c r="M909" s="4"/>
      <c r="O909" s="4"/>
      <c r="Y909" s="7"/>
    </row>
    <row r="910" spans="3:25" ht="12.75" x14ac:dyDescent="0.2">
      <c r="C910" s="58"/>
      <c r="L910" s="4"/>
      <c r="M910" s="4"/>
      <c r="O910" s="4"/>
      <c r="Y910" s="7"/>
    </row>
    <row r="911" spans="3:25" ht="12.75" x14ac:dyDescent="0.2">
      <c r="C911" s="58"/>
      <c r="L911" s="4"/>
      <c r="M911" s="4"/>
      <c r="O911" s="4"/>
      <c r="Y911" s="7"/>
    </row>
    <row r="912" spans="3:25" ht="12.75" x14ac:dyDescent="0.2">
      <c r="C912" s="58"/>
      <c r="L912" s="4"/>
      <c r="M912" s="4"/>
      <c r="O912" s="4"/>
      <c r="Y912" s="7"/>
    </row>
    <row r="913" spans="3:25" ht="12.75" x14ac:dyDescent="0.2">
      <c r="C913" s="58"/>
      <c r="L913" s="4"/>
      <c r="M913" s="4"/>
      <c r="O913" s="4"/>
      <c r="Y913" s="7"/>
    </row>
    <row r="914" spans="3:25" ht="12.75" x14ac:dyDescent="0.2">
      <c r="C914" s="58"/>
      <c r="L914" s="4"/>
      <c r="M914" s="4"/>
      <c r="O914" s="4"/>
      <c r="Y914" s="7"/>
    </row>
    <row r="915" spans="3:25" ht="12.75" x14ac:dyDescent="0.2">
      <c r="C915" s="58"/>
      <c r="L915" s="4"/>
      <c r="M915" s="4"/>
      <c r="O915" s="4"/>
      <c r="Y915" s="7"/>
    </row>
    <row r="916" spans="3:25" ht="12.75" x14ac:dyDescent="0.2">
      <c r="C916" s="58"/>
      <c r="L916" s="4"/>
      <c r="M916" s="4"/>
      <c r="O916" s="4"/>
      <c r="Y916" s="7"/>
    </row>
    <row r="917" spans="3:25" ht="12.75" x14ac:dyDescent="0.2">
      <c r="C917" s="58"/>
      <c r="L917" s="4"/>
      <c r="M917" s="4"/>
      <c r="O917" s="4"/>
      <c r="Y917" s="7"/>
    </row>
    <row r="918" spans="3:25" ht="12.75" x14ac:dyDescent="0.2">
      <c r="C918" s="58"/>
      <c r="L918" s="4"/>
      <c r="M918" s="4"/>
      <c r="O918" s="4"/>
      <c r="Y918" s="7"/>
    </row>
    <row r="919" spans="3:25" ht="12.75" x14ac:dyDescent="0.2">
      <c r="C919" s="58"/>
      <c r="L919" s="4"/>
      <c r="M919" s="4"/>
      <c r="O919" s="4"/>
      <c r="Y919" s="7"/>
    </row>
    <row r="920" spans="3:25" ht="12.75" x14ac:dyDescent="0.2">
      <c r="C920" s="58"/>
      <c r="L920" s="4"/>
      <c r="M920" s="4"/>
      <c r="O920" s="4"/>
      <c r="Y920" s="7"/>
    </row>
    <row r="921" spans="3:25" ht="12.75" x14ac:dyDescent="0.2">
      <c r="C921" s="58"/>
      <c r="L921" s="4"/>
      <c r="M921" s="4"/>
      <c r="O921" s="4"/>
      <c r="Y921" s="7"/>
    </row>
    <row r="922" spans="3:25" ht="12.75" x14ac:dyDescent="0.2">
      <c r="C922" s="58"/>
      <c r="L922" s="4"/>
      <c r="M922" s="4"/>
      <c r="O922" s="4"/>
      <c r="Y922" s="7"/>
    </row>
    <row r="923" spans="3:25" ht="12.75" x14ac:dyDescent="0.2">
      <c r="C923" s="58"/>
      <c r="L923" s="4"/>
      <c r="M923" s="4"/>
      <c r="O923" s="4"/>
      <c r="Y923" s="7"/>
    </row>
    <row r="924" spans="3:25" ht="12.75" x14ac:dyDescent="0.2">
      <c r="C924" s="58"/>
      <c r="L924" s="4"/>
      <c r="M924" s="4"/>
      <c r="O924" s="4"/>
      <c r="Y924" s="7"/>
    </row>
    <row r="925" spans="3:25" ht="12.75" x14ac:dyDescent="0.2">
      <c r="C925" s="58"/>
      <c r="L925" s="4"/>
      <c r="M925" s="4"/>
      <c r="O925" s="4"/>
      <c r="Y925" s="7"/>
    </row>
    <row r="926" spans="3:25" ht="12.75" x14ac:dyDescent="0.2">
      <c r="C926" s="58"/>
      <c r="L926" s="4"/>
      <c r="M926" s="4"/>
      <c r="O926" s="4"/>
      <c r="Y926" s="7"/>
    </row>
    <row r="927" spans="3:25" ht="12.75" x14ac:dyDescent="0.2">
      <c r="C927" s="58"/>
      <c r="L927" s="4"/>
      <c r="M927" s="4"/>
      <c r="O927" s="4"/>
      <c r="Y927" s="7"/>
    </row>
  </sheetData>
  <autoFilter ref="A2:AF274"/>
  <sortState ref="A3:AC262">
    <sortCondition ref="B3"/>
  </sortState>
  <dataValidations count="15">
    <dataValidation type="list" allowBlank="1" showInputMessage="1" showErrorMessage="1" prompt="Selecione conforme lista" sqref="AB108:AB260 AB261:AC261 AB262:AB273 AB3:AB106">
      <formula1>"CONCLUIDA,EM TRAMITE,INDEFERIDA,CANCELADA"</formula1>
    </dataValidation>
    <dataValidation type="decimal" allowBlank="1" showDropDown="1" showInputMessage="1" showErrorMessage="1" prompt="Insira um número entre 0 e 5000000" sqref="C247:C253 C83:C93 C221:C222 C102:C106 C108:C152 C154:C155 C268 C204 C206 C216:C218 C271:C273 C226 C229 C232 C97:C99 C256:C257 C263:C264 C157:C186 C3:C59 C196 C188:C194">
      <formula1>0</formula1>
      <formula2>5000000</formula2>
    </dataValidation>
    <dataValidation type="decimal" operator="greaterThan" allowBlank="1" showDropDown="1" showInputMessage="1" showErrorMessage="1" prompt="digite somente números" sqref="O222 O83:O202 O3:O60">
      <formula1>0</formula1>
    </dataValidation>
    <dataValidation type="list" allowBlank="1" showInputMessage="1" showErrorMessage="1" prompt="Selecione conforme lista" sqref="H3:H5 H24:H25 H27:H28 H140:H141 H271:H273">
      <formula1>"CURSO APERFEICOAMENTO PROFISSIONAL (CURSO DE CURTA DURACAO),ENSINO MEDIO,ENSINO PROFISSIONALIZANTE,GRADUACAO,ESPECIALIZACAO,MESTRADO,DOUTORADO,POS-DOUTORADO"</formula1>
    </dataValidation>
    <dataValidation type="list" allowBlank="1" showInputMessage="1" showErrorMessage="1" prompt="Selecione conforme lista" sqref="H6:H23 H26 H29:H139 H274 H142:H270">
      <formula1>"CURSO APERFEICOAMENTO PROFISSIONAL (CURSO DE CURTA DURACAO),ENSINO MEDIO,ENSINO PROFISSIONALIZANTE,GRADUACAO,POS-GRADUACAO LATO SENSU - ESPECIALIZACAO,MESTRADO,DOUTORADO,POS-DOUTORADO"</formula1>
    </dataValidation>
    <dataValidation type="list" allowBlank="1" showInputMessage="1" showErrorMessage="1" prompt="selecione conforme lista, caso o cargo não esteja descrito selecione a opção &quot;outros&quot; que está no final da lista" sqref="D270:D274 D3:D268">
      <formula1>"DOCENTE,TECNICO-ADMINISTRATIVO"</formula1>
    </dataValidation>
    <dataValidation type="list" allowBlank="1" showInputMessage="1" showErrorMessage="1" prompt="selecione conforme lista" sqref="X3:X268">
      <formula1>"SIM,NÃO,PARCIALMENTE,SEM INFORMAÇÃO"</formula1>
    </dataValidation>
    <dataValidation type="list" allowBlank="1" showInputMessage="1" showErrorMessage="1" prompt="selecione conforme lista" sqref="W3:W268">
      <formula1>"4572,6358,20RL,NENHUM"</formula1>
    </dataValidation>
    <dataValidation type="list" allowBlank="1" showInputMessage="1" showErrorMessage="1" prompt="selecionar conforme lista" sqref="I3:I270">
      <formula1>"A DISTANCIA,PRESENCIAL,SEMI-PRESENCIAL,SEM INFORMACAO"</formula1>
    </dataValidation>
    <dataValidation type="list" allowBlank="1" showInputMessage="1" showErrorMessage="1" prompt="selecione confirme lista" sqref="A270:A274 A3:A268">
      <formula1>"ALVORADA,BENTO GONCALVES,CANOAS,CAXIAS DO SUL,ERECHIM,FARROUPILHA,FELIZ,IBIRUBA,OSORIO,PORTO ALEGRE,REITORIA,RESTINGA,RIO GRANDE,ROLANTE,SERTAO,VACARIA,VERANOPOLIS,VIAMAO"</formula1>
    </dataValidation>
    <dataValidation type="list" allowBlank="1" showInputMessage="1" showErrorMessage="1" prompt="selecione conforme lista" sqref="G3:G273">
      <formula1>"AFASTAMENTO INTEGRAL,BOLSA DE ESTUDOS,CAPACITACAO DE CURTA DURACAO NO BRASIL,CAPACITACAO DE CURTA DURACAO NO EXTERIOR (AFASTAMENTO PARA EVENTO NO EXTERIOR),CURSO INCLUIDO NO PLANO DE TRABALHO DOCENTE (RESOLUCAO CONSUP 82/2011),HORARIO ESPECIAL ESTUDANTE ("&amp;"SERVIDOR COMPENSA AS HORAS),LIBERACAO DE CARGA HORARIA (TAE),LICENCA CAPACITACAO"</formula1>
    </dataValidation>
    <dataValidation type="list" allowBlank="1" showInputMessage="1" showErrorMessage="1" prompt="selecionar conforme lista" sqref="L3:L268">
      <formula1>"PUBLICA,PRIVADA"</formula1>
    </dataValidation>
    <dataValidation type="list" allowBlank="1" showInputMessage="1" showErrorMessage="1" prompt="selecione conforme lista" sqref="AA269:AA273 Z3:AA268">
      <formula1>"SIM,NÃO,NÃO SE APLICA"</formula1>
    </dataValidation>
    <dataValidation type="list" allowBlank="1" showInputMessage="1" showErrorMessage="1" prompt="selecione conforme lista" sqref="P3:P268">
      <formula1>"TURMA FECHADA PARA O IFRS,TURMA ABERTA"</formula1>
    </dataValidation>
    <dataValidation type="list" allowBlank="1" showInputMessage="1" showErrorMessage="1" prompt="selecione conforme lista" sqref="E3:E274">
      <formula1>"CD1,CD2,CD3,CD4,FG1,FG2,FG3,FG4,FG5,FG6,FUC1,NENHUM"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13" workbookViewId="0">
      <selection sqref="A1:D1"/>
    </sheetView>
  </sheetViews>
  <sheetFormatPr defaultColWidth="14.42578125" defaultRowHeight="15.75" customHeight="1" x14ac:dyDescent="0.2"/>
  <cols>
    <col min="1" max="1" width="23.28515625" customWidth="1"/>
    <col min="2" max="2" width="32" customWidth="1"/>
    <col min="3" max="3" width="19" customWidth="1"/>
    <col min="4" max="4" width="56.85546875" customWidth="1"/>
    <col min="5" max="5" width="26.85546875" customWidth="1"/>
    <col min="6" max="6" width="20.42578125" customWidth="1"/>
    <col min="7" max="7" width="29.28515625" customWidth="1"/>
    <col min="8" max="8" width="29.140625" customWidth="1"/>
    <col min="12" max="12" width="18.28515625" customWidth="1"/>
    <col min="13" max="13" width="59.85546875" customWidth="1"/>
  </cols>
  <sheetData>
    <row r="1" spans="1:16" ht="12.75" x14ac:dyDescent="0.2">
      <c r="A1" s="148" t="s">
        <v>1</v>
      </c>
      <c r="B1" s="149"/>
      <c r="C1" s="149"/>
      <c r="D1" s="149"/>
    </row>
    <row r="2" spans="1:16" ht="60.75" customHeight="1" x14ac:dyDescent="0.2">
      <c r="A2" s="150" t="s">
        <v>2</v>
      </c>
      <c r="B2" s="149"/>
      <c r="C2" s="149"/>
      <c r="D2" s="149"/>
    </row>
    <row r="3" spans="1:16" ht="48" customHeight="1" x14ac:dyDescent="0.2">
      <c r="A3" s="150" t="s">
        <v>3</v>
      </c>
      <c r="B3" s="149"/>
      <c r="C3" s="149"/>
      <c r="D3" s="149"/>
    </row>
    <row r="4" spans="1:16" ht="48.75" customHeight="1" x14ac:dyDescent="0.2">
      <c r="A4" s="150" t="s">
        <v>4</v>
      </c>
      <c r="B4" s="149"/>
      <c r="C4" s="149"/>
      <c r="D4" s="149"/>
    </row>
    <row r="5" spans="1:16" ht="31.5" customHeight="1" x14ac:dyDescent="0.2">
      <c r="A5" s="150" t="s">
        <v>5</v>
      </c>
      <c r="B5" s="149"/>
      <c r="C5" s="149"/>
      <c r="D5" s="149"/>
    </row>
    <row r="6" spans="1:16" ht="35.25" customHeight="1" x14ac:dyDescent="0.2">
      <c r="A6" s="150" t="s">
        <v>6</v>
      </c>
      <c r="B6" s="149"/>
      <c r="C6" s="149"/>
      <c r="D6" s="149"/>
    </row>
    <row r="7" spans="1:16" ht="37.5" customHeight="1" x14ac:dyDescent="0.2">
      <c r="A7" s="150" t="s">
        <v>7</v>
      </c>
      <c r="B7" s="149"/>
      <c r="C7" s="149"/>
      <c r="D7" s="149"/>
    </row>
    <row r="8" spans="1:16" ht="33.75" customHeight="1" x14ac:dyDescent="0.2">
      <c r="A8" s="150" t="s">
        <v>8</v>
      </c>
      <c r="B8" s="149"/>
      <c r="C8" s="149"/>
      <c r="D8" s="149"/>
    </row>
    <row r="9" spans="1:16" ht="37.5" customHeight="1" x14ac:dyDescent="0.2">
      <c r="A9" s="150" t="s">
        <v>9</v>
      </c>
      <c r="B9" s="149"/>
      <c r="C9" s="149"/>
      <c r="D9" s="149"/>
    </row>
    <row r="11" spans="1:16" ht="12.75" x14ac:dyDescent="0.2">
      <c r="A11" s="6" t="s">
        <v>10</v>
      </c>
      <c r="B11" s="155" t="s">
        <v>11</v>
      </c>
      <c r="C11" s="137"/>
      <c r="D11" s="138"/>
    </row>
    <row r="12" spans="1:16" ht="25.5" x14ac:dyDescent="0.2">
      <c r="A12" s="10" t="s">
        <v>12</v>
      </c>
      <c r="B12" s="139" t="s">
        <v>29</v>
      </c>
      <c r="C12" s="140"/>
      <c r="D12" s="141"/>
    </row>
    <row r="13" spans="1:16" ht="12.75" x14ac:dyDescent="0.2">
      <c r="A13" s="10" t="s">
        <v>42</v>
      </c>
      <c r="B13" s="139" t="s">
        <v>43</v>
      </c>
      <c r="C13" s="140"/>
      <c r="D13" s="141"/>
    </row>
    <row r="14" spans="1:16" ht="12.75" x14ac:dyDescent="0.2">
      <c r="A14" s="10" t="s">
        <v>14</v>
      </c>
      <c r="B14" s="139" t="s">
        <v>44</v>
      </c>
      <c r="C14" s="140"/>
      <c r="D14" s="141"/>
    </row>
    <row r="15" spans="1:16" ht="12.75" x14ac:dyDescent="0.2">
      <c r="A15" s="14" t="s">
        <v>45</v>
      </c>
      <c r="B15" s="156" t="s">
        <v>47</v>
      </c>
      <c r="C15" s="140"/>
      <c r="D15" s="14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2.75" x14ac:dyDescent="0.2">
      <c r="A16" s="10" t="s">
        <v>49</v>
      </c>
      <c r="B16" s="139" t="s">
        <v>50</v>
      </c>
      <c r="C16" s="140"/>
      <c r="D16" s="141"/>
    </row>
    <row r="17" spans="1:4" ht="12.75" x14ac:dyDescent="0.2">
      <c r="A17" s="10" t="s">
        <v>17</v>
      </c>
      <c r="B17" s="139" t="s">
        <v>51</v>
      </c>
      <c r="C17" s="140"/>
      <c r="D17" s="141"/>
    </row>
    <row r="18" spans="1:4" ht="12.75" x14ac:dyDescent="0.2">
      <c r="A18" s="153" t="s">
        <v>18</v>
      </c>
      <c r="B18" s="154" t="s">
        <v>53</v>
      </c>
      <c r="C18" s="142" t="s">
        <v>54</v>
      </c>
      <c r="D18" s="141"/>
    </row>
    <row r="19" spans="1:4" ht="12.75" x14ac:dyDescent="0.2">
      <c r="A19" s="144"/>
      <c r="B19" s="152"/>
      <c r="C19" s="142" t="s">
        <v>58</v>
      </c>
      <c r="D19" s="141"/>
    </row>
    <row r="20" spans="1:4" ht="12.75" x14ac:dyDescent="0.2">
      <c r="A20" s="144"/>
      <c r="B20" s="152"/>
      <c r="C20" s="142" t="s">
        <v>60</v>
      </c>
      <c r="D20" s="141"/>
    </row>
    <row r="21" spans="1:4" ht="12.75" x14ac:dyDescent="0.2">
      <c r="A21" s="144"/>
      <c r="B21" s="152"/>
      <c r="C21" s="142" t="s">
        <v>64</v>
      </c>
      <c r="D21" s="141"/>
    </row>
    <row r="22" spans="1:4" ht="12.75" x14ac:dyDescent="0.2">
      <c r="A22" s="144"/>
      <c r="B22" s="152"/>
      <c r="C22" s="142" t="s">
        <v>68</v>
      </c>
      <c r="D22" s="141"/>
    </row>
    <row r="23" spans="1:4" ht="12.75" x14ac:dyDescent="0.2">
      <c r="A23" s="144"/>
      <c r="B23" s="152"/>
      <c r="C23" s="142" t="s">
        <v>69</v>
      </c>
      <c r="D23" s="141"/>
    </row>
    <row r="24" spans="1:4" ht="12.75" x14ac:dyDescent="0.2">
      <c r="A24" s="144"/>
      <c r="B24" s="152"/>
      <c r="C24" s="142" t="s">
        <v>71</v>
      </c>
      <c r="D24" s="141"/>
    </row>
    <row r="25" spans="1:4" ht="12.75" x14ac:dyDescent="0.2">
      <c r="A25" s="145"/>
      <c r="B25" s="141"/>
      <c r="C25" s="142" t="s">
        <v>72</v>
      </c>
      <c r="D25" s="141"/>
    </row>
    <row r="26" spans="1:4" ht="12.75" x14ac:dyDescent="0.2">
      <c r="A26" s="10" t="s">
        <v>73</v>
      </c>
      <c r="B26" s="139" t="s">
        <v>74</v>
      </c>
      <c r="C26" s="140"/>
      <c r="D26" s="141"/>
    </row>
    <row r="27" spans="1:4" ht="12.75" x14ac:dyDescent="0.2">
      <c r="A27" s="10" t="s">
        <v>20</v>
      </c>
      <c r="B27" s="139" t="s">
        <v>75</v>
      </c>
      <c r="C27" s="140"/>
      <c r="D27" s="141"/>
    </row>
    <row r="28" spans="1:4" ht="12.75" x14ac:dyDescent="0.2">
      <c r="A28" s="10" t="s">
        <v>21</v>
      </c>
      <c r="B28" s="139" t="s">
        <v>76</v>
      </c>
      <c r="C28" s="140"/>
      <c r="D28" s="141"/>
    </row>
    <row r="29" spans="1:4" ht="12.75" x14ac:dyDescent="0.2">
      <c r="A29" s="10" t="s">
        <v>77</v>
      </c>
      <c r="B29" s="139" t="s">
        <v>78</v>
      </c>
      <c r="C29" s="140"/>
      <c r="D29" s="141"/>
    </row>
    <row r="30" spans="1:4" ht="12.75" x14ac:dyDescent="0.2">
      <c r="A30" s="10" t="s">
        <v>79</v>
      </c>
      <c r="B30" s="139" t="s">
        <v>80</v>
      </c>
      <c r="C30" s="140"/>
      <c r="D30" s="141"/>
    </row>
    <row r="31" spans="1:4" ht="12.75" x14ac:dyDescent="0.2">
      <c r="A31" s="10" t="s">
        <v>81</v>
      </c>
      <c r="B31" s="139" t="s">
        <v>82</v>
      </c>
      <c r="C31" s="140"/>
      <c r="D31" s="141"/>
    </row>
    <row r="32" spans="1:4" ht="25.5" x14ac:dyDescent="0.2">
      <c r="A32" s="10" t="s">
        <v>25</v>
      </c>
      <c r="B32" s="139" t="s">
        <v>83</v>
      </c>
      <c r="C32" s="140"/>
      <c r="D32" s="141"/>
    </row>
    <row r="33" spans="1:4" ht="12.75" x14ac:dyDescent="0.2">
      <c r="A33" s="14" t="s">
        <v>86</v>
      </c>
      <c r="B33" s="147" t="s">
        <v>87</v>
      </c>
      <c r="C33" s="137"/>
      <c r="D33" s="138"/>
    </row>
    <row r="34" spans="1:4" ht="25.5" x14ac:dyDescent="0.2">
      <c r="A34" s="10" t="s">
        <v>27</v>
      </c>
      <c r="B34" s="139" t="s">
        <v>90</v>
      </c>
      <c r="C34" s="140"/>
      <c r="D34" s="141"/>
    </row>
    <row r="35" spans="1:4" ht="25.5" x14ac:dyDescent="0.2">
      <c r="A35" s="10" t="s">
        <v>28</v>
      </c>
      <c r="B35" s="139" t="s">
        <v>92</v>
      </c>
      <c r="C35" s="140"/>
      <c r="D35" s="141"/>
    </row>
    <row r="36" spans="1:4" ht="12.75" x14ac:dyDescent="0.2">
      <c r="A36" s="10" t="s">
        <v>93</v>
      </c>
      <c r="B36" s="139" t="s">
        <v>94</v>
      </c>
      <c r="C36" s="140"/>
      <c r="D36" s="141"/>
    </row>
    <row r="37" spans="1:4" ht="12.75" x14ac:dyDescent="0.2">
      <c r="A37" s="10" t="s">
        <v>31</v>
      </c>
      <c r="B37" s="139" t="s">
        <v>95</v>
      </c>
      <c r="C37" s="140"/>
      <c r="D37" s="141"/>
    </row>
    <row r="38" spans="1:4" ht="25.5" x14ac:dyDescent="0.2">
      <c r="A38" s="10" t="s">
        <v>96</v>
      </c>
      <c r="B38" s="139" t="s">
        <v>97</v>
      </c>
      <c r="C38" s="140"/>
      <c r="D38" s="141"/>
    </row>
    <row r="39" spans="1:4" ht="38.25" x14ac:dyDescent="0.2">
      <c r="A39" s="10" t="s">
        <v>33</v>
      </c>
      <c r="B39" s="139" t="s">
        <v>101</v>
      </c>
      <c r="C39" s="140"/>
      <c r="D39" s="141"/>
    </row>
    <row r="40" spans="1:4" ht="12.75" x14ac:dyDescent="0.2">
      <c r="A40" s="10" t="s">
        <v>34</v>
      </c>
      <c r="B40" s="139" t="s">
        <v>106</v>
      </c>
      <c r="C40" s="140"/>
      <c r="D40" s="141"/>
    </row>
    <row r="41" spans="1:4" ht="25.5" x14ac:dyDescent="0.2">
      <c r="A41" s="10" t="s">
        <v>35</v>
      </c>
      <c r="B41" s="139" t="s">
        <v>107</v>
      </c>
      <c r="C41" s="140"/>
      <c r="D41" s="141"/>
    </row>
    <row r="42" spans="1:4" ht="25.5" x14ac:dyDescent="0.2">
      <c r="A42" s="10" t="s">
        <v>108</v>
      </c>
      <c r="B42" s="139" t="s">
        <v>109</v>
      </c>
      <c r="C42" s="140"/>
      <c r="D42" s="141"/>
    </row>
    <row r="43" spans="1:4" ht="12.75" x14ac:dyDescent="0.2">
      <c r="A43" s="10" t="s">
        <v>37</v>
      </c>
      <c r="B43" s="139" t="s">
        <v>110</v>
      </c>
      <c r="C43" s="140"/>
      <c r="D43" s="141"/>
    </row>
    <row r="44" spans="1:4" ht="63.75" x14ac:dyDescent="0.2">
      <c r="A44" s="10" t="s">
        <v>111</v>
      </c>
      <c r="B44" s="139" t="s">
        <v>112</v>
      </c>
      <c r="C44" s="140"/>
      <c r="D44" s="141"/>
    </row>
    <row r="45" spans="1:4" ht="12.75" x14ac:dyDescent="0.2">
      <c r="A45" s="143" t="s">
        <v>113</v>
      </c>
      <c r="B45" s="151" t="s">
        <v>115</v>
      </c>
      <c r="C45" s="142" t="s">
        <v>116</v>
      </c>
      <c r="D45" s="141"/>
    </row>
    <row r="46" spans="1:4" ht="12.75" x14ac:dyDescent="0.2">
      <c r="A46" s="144"/>
      <c r="B46" s="152"/>
      <c r="C46" s="142" t="s">
        <v>117</v>
      </c>
      <c r="D46" s="141"/>
    </row>
    <row r="47" spans="1:4" ht="12.75" x14ac:dyDescent="0.2">
      <c r="A47" s="144"/>
      <c r="B47" s="152"/>
      <c r="C47" s="142" t="s">
        <v>118</v>
      </c>
      <c r="D47" s="141"/>
    </row>
    <row r="48" spans="1:4" ht="29.25" customHeight="1" x14ac:dyDescent="0.2">
      <c r="A48" s="145"/>
      <c r="B48" s="141"/>
      <c r="C48" s="142" t="s">
        <v>120</v>
      </c>
      <c r="D48" s="141"/>
    </row>
    <row r="49" spans="1:4" ht="12.75" x14ac:dyDescent="0.2">
      <c r="A49" s="10" t="s">
        <v>41</v>
      </c>
      <c r="B49" s="142" t="s">
        <v>123</v>
      </c>
      <c r="C49" s="140"/>
      <c r="D49" s="141"/>
    </row>
    <row r="51" spans="1:4" ht="12.75" x14ac:dyDescent="0.2">
      <c r="A51" s="146" t="s">
        <v>126</v>
      </c>
      <c r="B51" s="137"/>
      <c r="C51" s="137"/>
      <c r="D51" s="138"/>
    </row>
    <row r="52" spans="1:4" ht="54" customHeight="1" x14ac:dyDescent="0.2">
      <c r="A52" s="136" t="s">
        <v>129</v>
      </c>
      <c r="B52" s="137"/>
      <c r="C52" s="137"/>
      <c r="D52" s="138"/>
    </row>
    <row r="53" spans="1:4" ht="46.5" customHeight="1" x14ac:dyDescent="0.2">
      <c r="A53" s="136" t="s">
        <v>130</v>
      </c>
      <c r="B53" s="137"/>
      <c r="C53" s="137"/>
      <c r="D53" s="138"/>
    </row>
    <row r="54" spans="1:4" ht="53.25" customHeight="1" x14ac:dyDescent="0.2">
      <c r="A54" s="136" t="s">
        <v>133</v>
      </c>
      <c r="B54" s="137"/>
      <c r="C54" s="137"/>
      <c r="D54" s="138"/>
    </row>
    <row r="55" spans="1:4" ht="51" customHeight="1" x14ac:dyDescent="0.2">
      <c r="A55" s="136" t="s">
        <v>135</v>
      </c>
      <c r="B55" s="137"/>
      <c r="C55" s="137"/>
      <c r="D55" s="138"/>
    </row>
    <row r="56" spans="1:4" ht="30" customHeight="1" x14ac:dyDescent="0.2">
      <c r="A56" s="136" t="s">
        <v>139</v>
      </c>
      <c r="B56" s="137"/>
      <c r="C56" s="137"/>
      <c r="D56" s="138"/>
    </row>
  </sheetData>
  <mergeCells count="58">
    <mergeCell ref="B16:D16"/>
    <mergeCell ref="B17:D17"/>
    <mergeCell ref="B12:D12"/>
    <mergeCell ref="B13:D13"/>
    <mergeCell ref="B11:D11"/>
    <mergeCell ref="B15:D15"/>
    <mergeCell ref="B14:D14"/>
    <mergeCell ref="C19:D19"/>
    <mergeCell ref="C18:D18"/>
    <mergeCell ref="C21:D21"/>
    <mergeCell ref="C20:D20"/>
    <mergeCell ref="A18:A25"/>
    <mergeCell ref="B18:B25"/>
    <mergeCell ref="C22:D22"/>
    <mergeCell ref="C23:D23"/>
    <mergeCell ref="C24:D24"/>
    <mergeCell ref="A8:D8"/>
    <mergeCell ref="A4:D4"/>
    <mergeCell ref="A3:D3"/>
    <mergeCell ref="A9:D9"/>
    <mergeCell ref="C47:D47"/>
    <mergeCell ref="B45:B48"/>
    <mergeCell ref="C46:D46"/>
    <mergeCell ref="C45:D45"/>
    <mergeCell ref="B37:D37"/>
    <mergeCell ref="B36:D36"/>
    <mergeCell ref="B34:D34"/>
    <mergeCell ref="B35:D35"/>
    <mergeCell ref="B41:D41"/>
    <mergeCell ref="B42:D42"/>
    <mergeCell ref="B39:D39"/>
    <mergeCell ref="B38:D38"/>
    <mergeCell ref="A1:D1"/>
    <mergeCell ref="A2:D2"/>
    <mergeCell ref="A7:D7"/>
    <mergeCell ref="A6:D6"/>
    <mergeCell ref="A5:D5"/>
    <mergeCell ref="B31:D31"/>
    <mergeCell ref="B30:D30"/>
    <mergeCell ref="C25:D25"/>
    <mergeCell ref="B32:D32"/>
    <mergeCell ref="B33:D33"/>
    <mergeCell ref="B27:D27"/>
    <mergeCell ref="B26:D26"/>
    <mergeCell ref="B28:D28"/>
    <mergeCell ref="B29:D29"/>
    <mergeCell ref="A53:D53"/>
    <mergeCell ref="A54:D54"/>
    <mergeCell ref="A55:D55"/>
    <mergeCell ref="A56:D56"/>
    <mergeCell ref="B40:D40"/>
    <mergeCell ref="B49:D49"/>
    <mergeCell ref="A45:A48"/>
    <mergeCell ref="B43:D43"/>
    <mergeCell ref="B44:D44"/>
    <mergeCell ref="C48:D48"/>
    <mergeCell ref="A52:D52"/>
    <mergeCell ref="A51:D5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AÇÕES DE CAPACITACAO E QUALIFIC</vt:lpstr>
      <vt:lpstr>Instruções de preenchimento 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</cp:lastModifiedBy>
  <dcterms:modified xsi:type="dcterms:W3CDTF">2018-01-03T11:03:03Z</dcterms:modified>
</cp:coreProperties>
</file>